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75" windowWidth="15570" windowHeight="11220" activeTab="1"/>
  </bookViews>
  <sheets>
    <sheet name="Программы района 2024" sheetId="1" r:id="rId1"/>
    <sheet name="Программы сельские поселения" sheetId="2" r:id="rId2"/>
  </sheets>
  <calcPr calcId="144525"/>
</workbook>
</file>

<file path=xl/calcChain.xml><?xml version="1.0" encoding="utf-8"?>
<calcChain xmlns="http://schemas.openxmlformats.org/spreadsheetml/2006/main">
  <c r="N10" i="2" l="1"/>
  <c r="M10" i="2"/>
  <c r="L10" i="2"/>
  <c r="K10" i="2"/>
  <c r="J10" i="2"/>
  <c r="I10" i="2"/>
  <c r="H10" i="2"/>
  <c r="G10" i="2"/>
  <c r="L18" i="2"/>
  <c r="K18" i="2"/>
  <c r="J18" i="2"/>
  <c r="I18" i="2"/>
  <c r="F27" i="2"/>
  <c r="E27" i="2"/>
  <c r="F17" i="2"/>
  <c r="E17" i="2"/>
  <c r="J28" i="2"/>
  <c r="I28" i="2"/>
  <c r="H28" i="2"/>
  <c r="H19" i="2" s="1"/>
  <c r="G28" i="2"/>
  <c r="G19" i="2" s="1"/>
  <c r="G18" i="2" s="1"/>
  <c r="N28" i="2"/>
  <c r="N19" i="2" s="1"/>
  <c r="N18" i="2" s="1"/>
  <c r="M28" i="2"/>
  <c r="M19" i="2" s="1"/>
  <c r="M18" i="2" s="1"/>
  <c r="L28" i="2"/>
  <c r="K28" i="2"/>
  <c r="H18" i="2" l="1"/>
  <c r="F19" i="2"/>
  <c r="P27" i="2"/>
  <c r="Q27" i="2" s="1"/>
  <c r="R59" i="1" l="1"/>
  <c r="P63" i="2" l="1"/>
  <c r="Q63" i="2" s="1"/>
  <c r="L60" i="2" l="1"/>
  <c r="K60" i="2"/>
  <c r="J60" i="2"/>
  <c r="I60" i="2"/>
  <c r="H60" i="2"/>
  <c r="G60" i="2"/>
  <c r="N61" i="2"/>
  <c r="N60" i="2" s="1"/>
  <c r="M61" i="2"/>
  <c r="M60" i="2" s="1"/>
  <c r="F64" i="2"/>
  <c r="E64" i="2"/>
  <c r="N58" i="2"/>
  <c r="M58" i="2"/>
  <c r="L58" i="2"/>
  <c r="K58" i="2"/>
  <c r="J58" i="2"/>
  <c r="I58" i="2"/>
  <c r="H58" i="2"/>
  <c r="G58" i="2"/>
  <c r="L56" i="2"/>
  <c r="K56" i="2"/>
  <c r="J56" i="2"/>
  <c r="I56" i="2"/>
  <c r="H56" i="2"/>
  <c r="G56" i="2"/>
  <c r="N39" i="2"/>
  <c r="M39" i="2"/>
  <c r="L39" i="2"/>
  <c r="K39" i="2"/>
  <c r="J39" i="2"/>
  <c r="I39" i="2"/>
  <c r="H39" i="2"/>
  <c r="G39" i="2"/>
  <c r="N46" i="2"/>
  <c r="M46" i="2"/>
  <c r="L46" i="2"/>
  <c r="K46" i="2"/>
  <c r="J46" i="2"/>
  <c r="I46" i="2"/>
  <c r="H46" i="2"/>
  <c r="G46" i="2"/>
  <c r="F62" i="2"/>
  <c r="E62" i="2"/>
  <c r="F59" i="2"/>
  <c r="E59" i="2"/>
  <c r="E57" i="2"/>
  <c r="P57" i="2" s="1"/>
  <c r="Q57" i="2" s="1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5" i="2"/>
  <c r="E45" i="2"/>
  <c r="F44" i="2"/>
  <c r="E44" i="2"/>
  <c r="F43" i="2"/>
  <c r="E43" i="2"/>
  <c r="F42" i="2"/>
  <c r="E42" i="2"/>
  <c r="F41" i="2"/>
  <c r="E41" i="2"/>
  <c r="F40" i="2"/>
  <c r="E40" i="2"/>
  <c r="E46" i="2" l="1"/>
  <c r="F46" i="2"/>
  <c r="P45" i="2"/>
  <c r="Q45" i="2" s="1"/>
  <c r="P41" i="2"/>
  <c r="Q41" i="2" s="1"/>
  <c r="P50" i="2"/>
  <c r="Q50" i="2" s="1"/>
  <c r="P43" i="2"/>
  <c r="Q43" i="2" s="1"/>
  <c r="P48" i="2"/>
  <c r="Q48" i="2" s="1"/>
  <c r="P54" i="2"/>
  <c r="Q54" i="2" s="1"/>
  <c r="P52" i="2"/>
  <c r="Q52" i="2" s="1"/>
  <c r="P59" i="2"/>
  <c r="Q59" i="2" s="1"/>
  <c r="P40" i="2"/>
  <c r="Q40" i="2" s="1"/>
  <c r="P44" i="2"/>
  <c r="Q44" i="2" s="1"/>
  <c r="P53" i="2"/>
  <c r="Q53" i="2" s="1"/>
  <c r="P62" i="2"/>
  <c r="Q62" i="2" s="1"/>
  <c r="P64" i="2"/>
  <c r="Q64" i="2" s="1"/>
  <c r="P55" i="2"/>
  <c r="Q55" i="2" s="1"/>
  <c r="P42" i="2"/>
  <c r="Q42" i="2" s="1"/>
  <c r="P47" i="2"/>
  <c r="Q47" i="2" s="1"/>
  <c r="P51" i="2"/>
  <c r="Q51" i="2" s="1"/>
  <c r="P49" i="2"/>
  <c r="Q49" i="2" s="1"/>
  <c r="E39" i="2"/>
  <c r="L38" i="2"/>
  <c r="L37" i="2" s="1"/>
  <c r="E58" i="2"/>
  <c r="F39" i="2"/>
  <c r="F58" i="2"/>
  <c r="F56" i="2"/>
  <c r="K38" i="2"/>
  <c r="K37" i="2" s="1"/>
  <c r="E56" i="2"/>
  <c r="F60" i="2"/>
  <c r="N38" i="2"/>
  <c r="N37" i="2" s="1"/>
  <c r="M38" i="2"/>
  <c r="M37" i="2" s="1"/>
  <c r="E60" i="2"/>
  <c r="I38" i="2"/>
  <c r="I37" i="2" s="1"/>
  <c r="J38" i="2"/>
  <c r="J37" i="2" s="1"/>
  <c r="F61" i="2"/>
  <c r="H38" i="2"/>
  <c r="H37" i="2" s="1"/>
  <c r="E61" i="2"/>
  <c r="G38" i="2"/>
  <c r="G37" i="2" s="1"/>
  <c r="P46" i="2" l="1"/>
  <c r="Q46" i="2" s="1"/>
  <c r="P56" i="2"/>
  <c r="Q56" i="2" s="1"/>
  <c r="P58" i="2"/>
  <c r="Q58" i="2" s="1"/>
  <c r="P60" i="2"/>
  <c r="Q60" i="2" s="1"/>
  <c r="P61" i="2"/>
  <c r="Q61" i="2" s="1"/>
  <c r="P39" i="2"/>
  <c r="Q39" i="2" s="1"/>
  <c r="E38" i="2"/>
  <c r="F38" i="2"/>
  <c r="P38" i="2" l="1"/>
  <c r="Q38" i="2" s="1"/>
  <c r="F35" i="2" l="1"/>
  <c r="E35" i="2"/>
  <c r="F34" i="2"/>
  <c r="E34" i="2"/>
  <c r="F33" i="2"/>
  <c r="E33" i="2"/>
  <c r="J32" i="2"/>
  <c r="J31" i="2" s="1"/>
  <c r="J30" i="2" s="1"/>
  <c r="I32" i="2"/>
  <c r="I31" i="2" s="1"/>
  <c r="H32" i="2"/>
  <c r="H31" i="2" s="1"/>
  <c r="G32" i="2"/>
  <c r="L30" i="2"/>
  <c r="K30" i="2"/>
  <c r="F29" i="2"/>
  <c r="E29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6" i="2"/>
  <c r="E16" i="2"/>
  <c r="F15" i="2"/>
  <c r="E15" i="2"/>
  <c r="F14" i="2"/>
  <c r="E14" i="2"/>
  <c r="F13" i="2"/>
  <c r="E13" i="2"/>
  <c r="F12" i="2"/>
  <c r="E12" i="2"/>
  <c r="F11" i="2"/>
  <c r="E11" i="2"/>
  <c r="E10" i="2" l="1"/>
  <c r="F10" i="2"/>
  <c r="P13" i="2"/>
  <c r="Q13" i="2" s="1"/>
  <c r="P21" i="2"/>
  <c r="Q21" i="2" s="1"/>
  <c r="P11" i="2"/>
  <c r="Q11" i="2" s="1"/>
  <c r="P23" i="2"/>
  <c r="Q23" i="2" s="1"/>
  <c r="P29" i="2"/>
  <c r="Q29" i="2" s="1"/>
  <c r="P33" i="2"/>
  <c r="Q33" i="2" s="1"/>
  <c r="P15" i="2"/>
  <c r="Q15" i="2" s="1"/>
  <c r="P25" i="2"/>
  <c r="Q25" i="2" s="1"/>
  <c r="P35" i="2"/>
  <c r="Q35" i="2" s="1"/>
  <c r="P16" i="2"/>
  <c r="Q16" i="2" s="1"/>
  <c r="P20" i="2"/>
  <c r="Q20" i="2" s="1"/>
  <c r="P24" i="2"/>
  <c r="Q24" i="2" s="1"/>
  <c r="P34" i="2"/>
  <c r="Q34" i="2" s="1"/>
  <c r="P12" i="2"/>
  <c r="Q12" i="2" s="1"/>
  <c r="P14" i="2"/>
  <c r="Q14" i="2" s="1"/>
  <c r="P22" i="2"/>
  <c r="Q22" i="2" s="1"/>
  <c r="P26" i="2"/>
  <c r="Q26" i="2" s="1"/>
  <c r="F28" i="2"/>
  <c r="E28" i="2"/>
  <c r="G31" i="2"/>
  <c r="E31" i="2" s="1"/>
  <c r="E32" i="2"/>
  <c r="F31" i="2"/>
  <c r="F32" i="2"/>
  <c r="H30" i="2"/>
  <c r="I30" i="2"/>
  <c r="P32" i="2" l="1"/>
  <c r="Q32" i="2" s="1"/>
  <c r="P10" i="2"/>
  <c r="Q10" i="2" s="1"/>
  <c r="P28" i="2"/>
  <c r="Q28" i="2" s="1"/>
  <c r="P31" i="2"/>
  <c r="Q31" i="2" s="1"/>
  <c r="G30" i="2"/>
  <c r="G9" i="2" s="1"/>
  <c r="G8" i="2" s="1"/>
  <c r="F30" i="2"/>
  <c r="H9" i="2"/>
  <c r="E30" i="2" l="1"/>
  <c r="P30" i="2" s="1"/>
  <c r="Q30" i="2" s="1"/>
  <c r="H8" i="2"/>
  <c r="F67" i="2" l="1"/>
  <c r="E67" i="2"/>
  <c r="F66" i="2"/>
  <c r="E66" i="2"/>
  <c r="F65" i="2"/>
  <c r="E65" i="2"/>
  <c r="E37" i="2" l="1"/>
  <c r="P66" i="2"/>
  <c r="Q66" i="2" s="1"/>
  <c r="F37" i="2"/>
  <c r="P65" i="2"/>
  <c r="Q65" i="2" s="1"/>
  <c r="P67" i="2"/>
  <c r="Q67" i="2" s="1"/>
  <c r="P37" i="2" l="1"/>
  <c r="Q37" i="2" s="1"/>
  <c r="N9" i="2" l="1"/>
  <c r="N8" i="2" s="1"/>
  <c r="L9" i="2"/>
  <c r="L8" i="2" s="1"/>
  <c r="K9" i="2"/>
  <c r="K8" i="2" s="1"/>
  <c r="J9" i="2"/>
  <c r="M9" i="2"/>
  <c r="M8" i="2" s="1"/>
  <c r="I9" i="2"/>
  <c r="I8" i="2" s="1"/>
  <c r="F18" i="2"/>
  <c r="E19" i="2"/>
  <c r="E18" i="2" s="1"/>
  <c r="P19" i="2" l="1"/>
  <c r="Q19" i="2" s="1"/>
  <c r="P18" i="2"/>
  <c r="Q18" i="2" s="1"/>
  <c r="J8" i="2"/>
  <c r="F9" i="2"/>
  <c r="F8" i="2" s="1"/>
  <c r="E9" i="2"/>
  <c r="E8" i="2" s="1"/>
  <c r="P9" i="2" l="1"/>
  <c r="Q9" i="2" s="1"/>
  <c r="P8" i="2" l="1"/>
  <c r="Q8" i="2" s="1"/>
</calcChain>
</file>

<file path=xl/sharedStrings.xml><?xml version="1.0" encoding="utf-8"?>
<sst xmlns="http://schemas.openxmlformats.org/spreadsheetml/2006/main" count="94" uniqueCount="78">
  <si>
    <t>№ п/п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</si>
  <si>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</si>
  <si>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</si>
  <si>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</si>
  <si>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>Уровень достижения, (%)</t>
  </si>
  <si>
    <t>всего</t>
  </si>
  <si>
    <t>в том числе по источникам       финансирования</t>
  </si>
  <si>
    <t>федеральный     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</si>
  <si>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</si>
  <si>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</si>
  <si>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</si>
  <si>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</si>
  <si>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</si>
  <si>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Всего по программам</t>
  </si>
  <si>
    <t>Братковское сельское поселение</t>
  </si>
  <si>
    <t>Муниципальная программа "Содействие развитию муниципального образования и местного самоуправления"</t>
  </si>
  <si>
    <t xml:space="preserve">Подпрограмма «Финансовое обеспечение реализации муниципальной программы» </t>
  </si>
  <si>
    <t>Осн.м-е «Финансовое обеспечение деятельности главы администрации Братковского сельского поселения»</t>
  </si>
  <si>
    <t>Осн.м-е «Финансовое обеспечение деятельности органов местного самоуправления»</t>
  </si>
  <si>
    <t>Осн.м-е «Осуществление первичного воинского учета на территориях где отсутствуют военные комиссариаты»</t>
  </si>
  <si>
    <t>Основное мероприятие  «Обеспечение проведения выборов» администрации Братковского сельского поселения</t>
  </si>
  <si>
    <t>Осн.м-е «Мероприятия в сфере защиты населения от чрезвычайных ситуаций, пожаров и происшествий на водных объектах»</t>
  </si>
  <si>
    <t>Основное мероприятие «Передача полномочий по решению вопросов местного значения»</t>
  </si>
  <si>
    <t xml:space="preserve">Подпрограмма «Благоустройство территории и обеспечение качественными услугами ЖКХ» </t>
  </si>
  <si>
    <t>Осн. м-е «Благоустройство территорий Братковского  сельского поселения»</t>
  </si>
  <si>
    <t>Осн. м-е «Строительство и содержание автомобильных дорог»</t>
  </si>
  <si>
    <t>Осн.м-е «Обеспечение населения уличным освещением»</t>
  </si>
  <si>
    <t>Осн. м-е «Организация и содержание мест захоронения»</t>
  </si>
  <si>
    <t>Осн. м-е «Организация и проведение оплачиваемых общественных работ»</t>
  </si>
  <si>
    <t>Осн. м-е «Реконструкция, капитальный и текущий ремонты автомобильных дорог общего пользования муниципального значения»</t>
  </si>
  <si>
    <t>Осн. м-е «Мероприятия по развитию     градостроительной деятельности»</t>
  </si>
  <si>
    <t>Осн. м-е «Благоустройство мест массового отдыха»</t>
  </si>
  <si>
    <t xml:space="preserve"> Подпрограмма «Социальная поддержка граждан»</t>
  </si>
  <si>
    <t>Осн.м-е «Организация обеспечения социальных выплат отдельным категориям граждан»</t>
  </si>
  <si>
    <t>Подпрограмма «Развитие культуры сельского поселения»</t>
  </si>
  <si>
    <t>Есиповское сельское поселение</t>
  </si>
  <si>
    <t>Программа «Содействие развитию муниципального образования и местного самоуправления»</t>
  </si>
  <si>
    <t>2019-2024</t>
  </si>
  <si>
    <t>1.1</t>
  </si>
  <si>
    <t>Полдпрограмма"финансовое обеспечение реализации муниципальной программы</t>
  </si>
  <si>
    <t>Мероприятие 1 .Финансовое обеспечение деятельности главы администрации Есиповского сельского поселения.</t>
  </si>
  <si>
    <t>Мероприятие 2 Финансовое обеспечение деятельности органов местного самоуправления.</t>
  </si>
  <si>
    <t xml:space="preserve">мероприяти 3 Осуществление первичного воинского учета на территориях где отсутствуют военные комиссариаты </t>
  </si>
  <si>
    <t>мероприятие 4 Мероприятия в сфере защиты населения от чрезвычайных ситуаций, пожаров и происшествий на водных объектах</t>
  </si>
  <si>
    <t>мероприятие 6.Расходы на Обеспечение функций органов местного самоуправления по передоваемым полномочиям поселения(межбюджетные трансферты)</t>
  </si>
  <si>
    <t>благоустройство территории и обеспечение качественными  услугами  жкх</t>
  </si>
  <si>
    <t>мероприятие 3 Обеспечение населения уличным освещением.</t>
  </si>
  <si>
    <t>мероприятие 4 . Организация и содержание мест захоронения, ремонт и благоустройство военно-мемориальных объектов.</t>
  </si>
  <si>
    <t>мероприятие 5  . Организация и проведение оплачиваемых общественных работ</t>
  </si>
  <si>
    <t xml:space="preserve">мероприе 1  Благоустройство территорий  
Есиповского сельского поселения. 
</t>
  </si>
  <si>
    <t xml:space="preserve">мероприятие 7 Реконструкция, капитальный и текущий ремонты автомобильных дорог общего пользования местного значения. </t>
  </si>
  <si>
    <t xml:space="preserve"> мероприятие2.Озеленение территории поселения</t>
  </si>
  <si>
    <t>мероприятие 11. Повышение качества и доступности жилищно-коммунальных услуг.</t>
  </si>
  <si>
    <t>мероприятие 8 Развитие градостроительной  деятельности</t>
  </si>
  <si>
    <t>"СОЦИАЛЬНАЯ ПОДДЕРЖКА ГРАЖДАН"</t>
  </si>
  <si>
    <t>МЕРОПРИЯТИЕ 1 Пенсионное обеспечение граждан.</t>
  </si>
  <si>
    <t>"Развитие физической культуры и спорта"</t>
  </si>
  <si>
    <t xml:space="preserve">мероприятие 1 Массовая физкультурно-спортивная работа.                                       </t>
  </si>
  <si>
    <t>"развитие культуры сельского поселения"</t>
  </si>
  <si>
    <t xml:space="preserve">мероприятие 1  Финансовое обеспечение деятельности подведомственных учреждений культуры,
финансовое обеспечение учреждений культуры за счет межбюджетных трансфертов.
</t>
  </si>
  <si>
    <t>Программа комплексного развития транспортной инфраструктуры Есиповского сельского поселения Терновского муниципального района Воронежской области на 2017-2027 годы</t>
  </si>
  <si>
    <t>2017-2027 гг.</t>
  </si>
  <si>
    <t>Программа комплексного развития социальной инфраструктуры Есиповского сельского поселения Терновского муниципального района Воронежской области на 2017-2027 годы</t>
  </si>
  <si>
    <t>Программа комплексного развития систем коммунальной инфраструктуры Есиповского сельского поселения Терновского муниципального района Воронежской области на 2017-2027 годы</t>
  </si>
  <si>
    <t>Осн.мероприятие «Финансовое обеспечение деятельности подведомственных учреждений культуры»</t>
  </si>
  <si>
    <t>Основное мероприятие «Осуществление передачи полномочий по решению отдельных вопросов местного значения в сфере культуры».</t>
  </si>
  <si>
    <t>Программа комплексного развития транспортной инфраструктуры Братковского  сельского поселения Терновского муниципального района Воронежской области на 2017-2027 годы</t>
  </si>
  <si>
    <t>Программа комплексного развития социальной инфраструктуры Братковского сельского поселения Терновского муниципального района Воронежской области на 2017-2027 годы</t>
  </si>
  <si>
    <t>Программа комплексного развития систем коммунальной инфраструктуры Братковского сельского поселения Терновского муниципального района Воронежской области на 2017-2027 годы</t>
  </si>
  <si>
    <t>12.модернизация уличного освещения</t>
  </si>
  <si>
    <t>Мероприятие по обесмпечению передачи полномочий по решению отдельных вопросов местного значения в сфере культуры(межбюджетные трансферты)</t>
  </si>
  <si>
    <t>мероприятие по реализации мероприятий областной адресной программы капитального ремонта</t>
  </si>
  <si>
    <t xml:space="preserve">Расходы на обеспечение других расходных обязательств администрации Есиповского сельского поселения Терновского муниципального района </t>
  </si>
  <si>
    <t>2019-2026</t>
  </si>
  <si>
    <t>мероприятие по реализации  укрепления мероприятий матер.тех.базы</t>
  </si>
  <si>
    <t>Основное мероприятие «Мероприятия в сфере повышения уровня защищенности помещений, предоставленных для работы участковых уполномоченных полиции»</t>
  </si>
  <si>
    <t>Основное мероприятие «Организация систем раздельного накопления твердых коммунальных отходов на территории Братковского сельского поселения»</t>
  </si>
  <si>
    <t>Наименование  программных мероприятий,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</si>
</sst>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\ ##0.00"/>
  </numFmts>
  <fonts count="20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7"/>
      <name val="Times New Roman"/>
      <family val="1"/>
      <charset val="204"/>
    </font>
    <font>
      <b/>
      <sz val="7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sz val="7.5"/>
      <name val="Times New Roman"/>
      <family val="1"/>
      <charset val="204"/>
    </font>
    <font>
      <sz val="7.5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  <bgColor indexed="64"/>
      </patternFill>
    </fill>
    <fill>
      <patternFill patternType="solid">
        <fgColor rgb="FFB9CDE5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medium">
        <color rgb="FF95B3D7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4" fontId="3" fillId="3" borderId="5">
      <alignment horizontal="right" shrinkToFit="1"/>
    </xf>
    <xf numFmtId="0" fontId="4" fillId="4" borderId="6">
      <alignment horizontal="left" vertical="top" wrapText="1"/>
    </xf>
    <xf numFmtId="4" fontId="3" fillId="5" borderId="7">
      <alignment horizontal="right" vertical="top" shrinkToFit="1"/>
    </xf>
    <xf numFmtId="4" fontId="4" fillId="4" borderId="8">
      <alignment horizontal="right" vertical="top" shrinkToFit="1"/>
    </xf>
    <xf numFmtId="49" fontId="4" fillId="4" borderId="9">
      <alignment horizontal="center" vertical="top" shrinkToFit="1"/>
    </xf>
    <xf numFmtId="4" fontId="4" fillId="6" borderId="10">
      <alignment horizontal="right" vertical="top" shrinkToFit="1"/>
    </xf>
    <xf numFmtId="49" fontId="3" fillId="5" borderId="7">
      <alignment horizontal="center" vertical="top" shrinkToFit="1"/>
    </xf>
    <xf numFmtId="49" fontId="4" fillId="6" borderId="10">
      <alignment horizontal="center" vertical="top" shrinkToFit="1"/>
    </xf>
    <xf numFmtId="49" fontId="4" fillId="4" borderId="8">
      <alignment horizontal="center" vertical="top" shrinkToFit="1"/>
    </xf>
    <xf numFmtId="0" fontId="3" fillId="5" borderId="11">
      <alignment horizontal="left" vertical="top" wrapText="1"/>
    </xf>
    <xf numFmtId="0" fontId="4" fillId="6" borderId="12">
      <alignment horizontal="left" vertical="top" wrapText="1"/>
    </xf>
    <xf numFmtId="0" fontId="19" fillId="0" borderId="13"/>
    <xf numFmtId="165" fontId="3" fillId="7" borderId="5">
      <alignment horizontal="right" shrinkToFit="1"/>
    </xf>
    <xf numFmtId="0" fontId="3" fillId="8" borderId="11">
      <alignment horizontal="left" vertical="top" wrapText="1"/>
    </xf>
    <xf numFmtId="49" fontId="3" fillId="8" borderId="7">
      <alignment horizontal="center" vertical="top" shrinkToFit="1"/>
    </xf>
    <xf numFmtId="165" fontId="3" fillId="8" borderId="7">
      <alignment horizontal="right" vertical="top" shrinkToFit="1"/>
    </xf>
    <xf numFmtId="0" fontId="4" fillId="9" borderId="12">
      <alignment horizontal="left" vertical="top" wrapText="1"/>
    </xf>
    <xf numFmtId="49" fontId="4" fillId="9" borderId="10">
      <alignment horizontal="center" vertical="top" shrinkToFit="1"/>
    </xf>
    <xf numFmtId="165" fontId="4" fillId="9" borderId="10">
      <alignment horizontal="right" vertical="top" shrinkToFit="1"/>
    </xf>
    <xf numFmtId="0" fontId="4" fillId="10" borderId="6">
      <alignment horizontal="left" vertical="top" wrapText="1"/>
    </xf>
    <xf numFmtId="49" fontId="4" fillId="10" borderId="8">
      <alignment horizontal="center" vertical="top" shrinkToFit="1"/>
    </xf>
    <xf numFmtId="165" fontId="4" fillId="10" borderId="8">
      <alignment horizontal="right" vertical="top" shrinkToFit="1"/>
    </xf>
    <xf numFmtId="49" fontId="4" fillId="10" borderId="9">
      <alignment horizontal="center" vertical="top" shrinkToFit="1"/>
    </xf>
  </cellStyleXfs>
  <cellXfs count="67">
    <xf numFmtId="0" fontId="0" fillId="0" borderId="0" xfId="0"/>
    <xf numFmtId="1" fontId="1" fillId="2" borderId="1" xfId="0" applyNumberFormat="1" applyFont="1" applyFill="1" applyBorder="1" applyAlignment="1">
      <alignment horizontal="left" vertical="top"/>
    </xf>
    <xf numFmtId="1" fontId="1" fillId="2" borderId="1" xfId="0" applyNumberFormat="1" applyFont="1" applyFill="1" applyBorder="1" applyAlignment="1">
      <alignment horizontal="center" vertical="top" wrapText="1"/>
    </xf>
    <xf numFmtId="164" fontId="14" fillId="2" borderId="1" xfId="0" applyNumberFormat="1" applyFont="1" applyFill="1" applyBorder="1" applyAlignment="1">
      <alignment vertical="top" wrapText="1"/>
    </xf>
    <xf numFmtId="164" fontId="15" fillId="2" borderId="1" xfId="0" applyNumberFormat="1" applyFont="1" applyFill="1" applyBorder="1" applyAlignment="1">
      <alignment vertical="top" wrapText="1"/>
    </xf>
    <xf numFmtId="164" fontId="11" fillId="2" borderId="1" xfId="0" applyNumberFormat="1" applyFont="1" applyFill="1" applyBorder="1" applyAlignment="1">
      <alignment vertical="top" wrapText="1"/>
    </xf>
    <xf numFmtId="164" fontId="13" fillId="2" borderId="1" xfId="0" applyNumberFormat="1" applyFont="1" applyFill="1" applyBorder="1" applyAlignment="1">
      <alignment vertical="top" wrapText="1"/>
    </xf>
    <xf numFmtId="2" fontId="1" fillId="2" borderId="1" xfId="0" quotePrefix="1" applyNumberFormat="1" applyFont="1" applyFill="1" applyBorder="1" applyAlignment="1">
      <alignment horizontal="left" vertical="top" wrapText="1"/>
    </xf>
    <xf numFmtId="2" fontId="1" fillId="2" borderId="0" xfId="0" applyNumberFormat="1" applyFont="1" applyFill="1" applyAlignment="1">
      <alignment horizontal="left" vertical="top" wrapText="1"/>
    </xf>
    <xf numFmtId="2" fontId="1" fillId="2" borderId="0" xfId="0" applyNumberFormat="1" applyFont="1" applyFill="1" applyAlignment="1">
      <alignment horizontal="left" vertical="top"/>
    </xf>
    <xf numFmtId="1" fontId="2" fillId="2" borderId="1" xfId="0" applyNumberFormat="1" applyFont="1" applyFill="1" applyBorder="1" applyAlignment="1">
      <alignment horizontal="center" vertical="top"/>
    </xf>
    <xf numFmtId="164" fontId="14" fillId="2" borderId="1" xfId="0" applyNumberFormat="1" applyFont="1" applyFill="1" applyBorder="1" applyAlignment="1">
      <alignment vertical="top"/>
    </xf>
    <xf numFmtId="164" fontId="15" fillId="2" borderId="1" xfId="0" applyNumberFormat="1" applyFont="1" applyFill="1" applyBorder="1" applyAlignment="1">
      <alignment vertical="top"/>
    </xf>
    <xf numFmtId="164" fontId="11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vertical="top"/>
    </xf>
    <xf numFmtId="164" fontId="17" fillId="2" borderId="1" xfId="0" applyNumberFormat="1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top"/>
    </xf>
    <xf numFmtId="164" fontId="11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/>
    </xf>
    <xf numFmtId="164" fontId="7" fillId="2" borderId="1" xfId="0" applyNumberFormat="1" applyFont="1" applyFill="1" applyBorder="1" applyAlignment="1">
      <alignment vertical="top"/>
    </xf>
    <xf numFmtId="164" fontId="8" fillId="2" borderId="1" xfId="0" applyNumberFormat="1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vertical="top"/>
    </xf>
    <xf numFmtId="164" fontId="13" fillId="2" borderId="1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vertical="top"/>
    </xf>
    <xf numFmtId="1" fontId="18" fillId="2" borderId="1" xfId="0" applyNumberFormat="1" applyFont="1" applyFill="1" applyBorder="1" applyAlignment="1">
      <alignment horizontal="center" vertical="top"/>
    </xf>
    <xf numFmtId="164" fontId="16" fillId="2" borderId="1" xfId="0" applyNumberFormat="1" applyFont="1" applyFill="1" applyBorder="1" applyAlignment="1">
      <alignment horizontal="center" vertical="top" wrapText="1"/>
    </xf>
    <xf numFmtId="1" fontId="1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textRotation="90" wrapText="1"/>
    </xf>
    <xf numFmtId="2" fontId="1" fillId="2" borderId="1" xfId="0" applyNumberFormat="1" applyFont="1" applyFill="1" applyBorder="1" applyAlignment="1">
      <alignment horizontal="center" vertical="top" textRotation="90" wrapText="1"/>
    </xf>
    <xf numFmtId="1" fontId="1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left" vertical="top" wrapText="1"/>
    </xf>
    <xf numFmtId="2" fontId="1" fillId="11" borderId="1" xfId="0" applyNumberFormat="1" applyFont="1" applyFill="1" applyBorder="1" applyAlignment="1">
      <alignment horizontal="center" vertical="top" wrapText="1"/>
    </xf>
    <xf numFmtId="2" fontId="1" fillId="12" borderId="1" xfId="0" applyNumberFormat="1" applyFont="1" applyFill="1" applyBorder="1" applyAlignment="1">
      <alignment horizontal="center" vertical="top" wrapText="1"/>
    </xf>
    <xf numFmtId="2" fontId="1" fillId="13" borderId="1" xfId="0" applyNumberFormat="1" applyFont="1" applyFill="1" applyBorder="1" applyAlignment="1">
      <alignment horizontal="center" vertical="top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textRotation="90" wrapText="1"/>
    </xf>
    <xf numFmtId="164" fontId="11" fillId="2" borderId="1" xfId="0" applyNumberFormat="1" applyFont="1" applyFill="1" applyBorder="1" applyAlignment="1">
      <alignment horizontal="center" vertical="center" textRotation="90" wrapText="1"/>
    </xf>
    <xf numFmtId="164" fontId="11" fillId="2" borderId="1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top" wrapText="1"/>
    </xf>
    <xf numFmtId="2" fontId="2" fillId="2" borderId="15" xfId="0" applyNumberFormat="1" applyFont="1" applyFill="1" applyBorder="1" applyAlignment="1">
      <alignment horizontal="center" vertical="top" wrapText="1"/>
    </xf>
    <xf numFmtId="2" fontId="2" fillId="2" borderId="16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1" fontId="1" fillId="2" borderId="2" xfId="0" applyNumberFormat="1" applyFont="1" applyFill="1" applyBorder="1" applyAlignment="1">
      <alignment horizontal="left" vertical="top"/>
    </xf>
    <xf numFmtId="0" fontId="18" fillId="2" borderId="3" xfId="0" applyFont="1" applyFill="1" applyBorder="1" applyAlignment="1">
      <alignment horizontal="left" vertical="top"/>
    </xf>
    <xf numFmtId="0" fontId="18" fillId="2" borderId="4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textRotation="90" wrapText="1"/>
    </xf>
    <xf numFmtId="2" fontId="1" fillId="2" borderId="1" xfId="0" applyNumberFormat="1" applyFont="1" applyFill="1" applyBorder="1" applyAlignment="1">
      <alignment horizontal="center" vertical="top" textRotation="90" wrapText="1"/>
    </xf>
    <xf numFmtId="2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left" vertical="top" wrapText="1"/>
    </xf>
  </cellXfs>
  <cellStyles count="24">
    <cellStyle name="ex58" xfId="1"/>
    <cellStyle name="ex58 2" xfId="13"/>
    <cellStyle name="ex59" xfId="10"/>
    <cellStyle name="ex59 2" xfId="14"/>
    <cellStyle name="ex60" xfId="7"/>
    <cellStyle name="ex60 2" xfId="15"/>
    <cellStyle name="ex61" xfId="3"/>
    <cellStyle name="ex61 2" xfId="16"/>
    <cellStyle name="ex63" xfId="11"/>
    <cellStyle name="ex63 2" xfId="17"/>
    <cellStyle name="ex64" xfId="8"/>
    <cellStyle name="ex64 2" xfId="18"/>
    <cellStyle name="ex65" xfId="6"/>
    <cellStyle name="ex65 2" xfId="19"/>
    <cellStyle name="ex67" xfId="2"/>
    <cellStyle name="ex67 2" xfId="20"/>
    <cellStyle name="ex68" xfId="9"/>
    <cellStyle name="ex68 2" xfId="21"/>
    <cellStyle name="ex69" xfId="4"/>
    <cellStyle name="ex69 2" xfId="22"/>
    <cellStyle name="ex70" xfId="5"/>
    <cellStyle name="ex70 2" xfId="23"/>
    <cellStyle name="xl_total_top" xfId="1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zoomScale="136" zoomScaleNormal="136" workbookViewId="0">
      <pane xSplit="2" ySplit="6" topLeftCell="G107" activePane="bottomRight" state="frozenSplit"/>
      <selection pane="topRight" activeCell="C1" sqref="C1"/>
      <selection pane="bottomLeft" activeCell="A6" sqref="A6"/>
      <selection pane="bottomRight" activeCell="N1" sqref="N1:Q107"/>
    </sheetView>
  </sheetViews>
  <sheetFormatPr defaultColWidth="8" defaultRowHeight="31.5" customHeight="1" x14ac:dyDescent="0.25"/>
  <cols>
    <col min="1" max="1" width="4.85546875" style="23" customWidth="1"/>
    <col min="2" max="2" width="33.7109375" style="25" customWidth="1"/>
    <col min="3" max="3" width="8.140625" style="21" bestFit="1" customWidth="1"/>
    <col min="4" max="5" width="10.140625" style="11" customWidth="1"/>
    <col min="6" max="13" width="10.140625" style="12" customWidth="1"/>
    <col min="14" max="14" width="10.140625" style="21" customWidth="1"/>
    <col min="15" max="16" width="8.140625" style="21" bestFit="1" customWidth="1"/>
    <col min="17" max="17" width="14.5703125" style="24" customWidth="1"/>
    <col min="18" max="18" width="7.85546875" style="24" customWidth="1"/>
    <col min="19" max="19" width="8.42578125" style="24" bestFit="1" customWidth="1"/>
    <col min="20" max="16384" width="8" style="24"/>
  </cols>
  <sheetData>
    <row r="1" spans="1:16" s="16" customFormat="1" ht="13.5" customHeight="1" x14ac:dyDescent="0.25">
      <c r="A1" s="49"/>
      <c r="B1" s="49"/>
      <c r="C1" s="49"/>
      <c r="D1" s="54"/>
      <c r="E1" s="54"/>
      <c r="F1" s="54"/>
      <c r="G1" s="54"/>
      <c r="H1" s="54"/>
      <c r="I1" s="54"/>
      <c r="J1" s="54"/>
      <c r="K1" s="54"/>
      <c r="L1" s="54"/>
      <c r="M1" s="54"/>
      <c r="N1" s="52"/>
      <c r="O1" s="52"/>
      <c r="P1" s="52"/>
    </row>
    <row r="2" spans="1:16" s="16" customFormat="1" ht="13.5" customHeight="1" x14ac:dyDescent="0.25">
      <c r="A2" s="50"/>
      <c r="B2" s="50"/>
      <c r="C2" s="50"/>
      <c r="D2" s="53"/>
      <c r="E2" s="53"/>
      <c r="F2" s="54"/>
      <c r="G2" s="54"/>
      <c r="H2" s="54"/>
      <c r="I2" s="54"/>
      <c r="J2" s="54"/>
      <c r="K2" s="54"/>
      <c r="L2" s="54"/>
      <c r="M2" s="54"/>
      <c r="N2" s="52"/>
      <c r="O2" s="52"/>
      <c r="P2" s="52"/>
    </row>
    <row r="3" spans="1:16" s="16" customFormat="1" ht="27" customHeight="1" x14ac:dyDescent="0.25">
      <c r="A3" s="50"/>
      <c r="B3" s="50"/>
      <c r="C3" s="50"/>
      <c r="D3" s="53"/>
      <c r="E3" s="53"/>
      <c r="F3" s="53"/>
      <c r="G3" s="53"/>
      <c r="H3" s="53"/>
      <c r="I3" s="53"/>
      <c r="J3" s="53"/>
      <c r="K3" s="53"/>
      <c r="L3" s="53"/>
      <c r="M3" s="53"/>
      <c r="N3" s="52"/>
      <c r="O3" s="52"/>
      <c r="P3" s="52"/>
    </row>
    <row r="4" spans="1:16" s="16" customFormat="1" ht="19.5" customHeight="1" x14ac:dyDescent="0.25">
      <c r="A4" s="50"/>
      <c r="B4" s="50"/>
      <c r="C4" s="50"/>
      <c r="D4" s="53"/>
      <c r="E4" s="53"/>
      <c r="F4" s="53"/>
      <c r="G4" s="53"/>
      <c r="H4" s="53"/>
      <c r="I4" s="53"/>
      <c r="J4" s="53"/>
      <c r="K4" s="53"/>
      <c r="L4" s="53"/>
      <c r="M4" s="53"/>
      <c r="N4" s="52"/>
      <c r="O4" s="52"/>
      <c r="P4" s="52"/>
    </row>
    <row r="5" spans="1:16" s="16" customFormat="1" ht="19.5" customHeight="1" x14ac:dyDescent="0.25">
      <c r="A5" s="51"/>
      <c r="B5" s="51"/>
      <c r="C5" s="51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52"/>
    </row>
    <row r="6" spans="1:16" s="32" customFormat="1" ht="15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15" customFormat="1" ht="21" customHeight="1" x14ac:dyDescent="0.25">
      <c r="A7" s="33"/>
      <c r="B7" s="18"/>
      <c r="C7" s="27"/>
      <c r="D7" s="3"/>
      <c r="E7" s="3"/>
      <c r="F7" s="3"/>
      <c r="G7" s="3"/>
      <c r="H7" s="3"/>
      <c r="I7" s="3"/>
      <c r="J7" s="3"/>
      <c r="K7" s="3"/>
      <c r="L7" s="3"/>
      <c r="M7" s="3"/>
      <c r="N7" s="27"/>
      <c r="O7" s="19"/>
      <c r="P7" s="27"/>
    </row>
    <row r="8" spans="1:16" s="22" customFormat="1" ht="34.5" customHeight="1" x14ac:dyDescent="0.25">
      <c r="A8" s="17"/>
      <c r="B8" s="18"/>
      <c r="C8" s="5"/>
      <c r="D8" s="3"/>
      <c r="E8" s="3"/>
      <c r="F8" s="11"/>
      <c r="G8" s="11"/>
      <c r="H8" s="11"/>
      <c r="I8" s="11"/>
      <c r="J8" s="11"/>
      <c r="K8" s="11"/>
      <c r="L8" s="11"/>
      <c r="M8" s="11"/>
      <c r="N8" s="19"/>
      <c r="O8" s="20"/>
      <c r="P8" s="21"/>
    </row>
    <row r="9" spans="1:16" s="22" customFormat="1" ht="21" customHeight="1" x14ac:dyDescent="0.25">
      <c r="A9" s="17"/>
      <c r="B9" s="18"/>
      <c r="C9" s="19"/>
      <c r="D9" s="4"/>
      <c r="E9" s="4"/>
      <c r="F9" s="12"/>
      <c r="G9" s="12"/>
      <c r="H9" s="12"/>
      <c r="I9" s="12"/>
      <c r="J9" s="12"/>
      <c r="K9" s="12"/>
      <c r="L9" s="12"/>
      <c r="M9" s="12"/>
      <c r="N9" s="21"/>
      <c r="O9" s="20"/>
      <c r="P9" s="21"/>
    </row>
    <row r="10" spans="1:16" ht="21.75" customHeight="1" x14ac:dyDescent="0.25">
      <c r="B10" s="18"/>
      <c r="D10" s="12"/>
      <c r="E10" s="12"/>
      <c r="O10" s="20"/>
    </row>
    <row r="11" spans="1:16" ht="21" customHeight="1" x14ac:dyDescent="0.25">
      <c r="D11" s="12"/>
      <c r="E11" s="12"/>
      <c r="O11" s="20"/>
    </row>
    <row r="12" spans="1:16" ht="62.25" customHeight="1" x14ac:dyDescent="0.25">
      <c r="D12" s="12"/>
      <c r="E12" s="12"/>
      <c r="O12" s="20"/>
    </row>
    <row r="13" spans="1:16" ht="10.5" customHeight="1" x14ac:dyDescent="0.25">
      <c r="B13" s="18"/>
      <c r="D13" s="12"/>
      <c r="E13" s="12"/>
      <c r="O13" s="20"/>
    </row>
    <row r="14" spans="1:16" ht="20.25" customHeight="1" x14ac:dyDescent="0.25">
      <c r="D14" s="12"/>
      <c r="E14" s="12"/>
      <c r="O14" s="20"/>
    </row>
    <row r="15" spans="1:16" ht="30.75" customHeight="1" x14ac:dyDescent="0.25">
      <c r="B15" s="18"/>
      <c r="D15" s="12"/>
      <c r="E15" s="12"/>
      <c r="O15" s="20"/>
    </row>
    <row r="16" spans="1:16" s="22" customFormat="1" ht="14.25" customHeight="1" x14ac:dyDescent="0.25">
      <c r="A16" s="26"/>
      <c r="B16" s="18"/>
      <c r="C16" s="5"/>
      <c r="D16" s="3"/>
      <c r="E16" s="3"/>
      <c r="F16" s="3"/>
      <c r="G16" s="3"/>
      <c r="H16" s="3"/>
      <c r="I16" s="3"/>
      <c r="J16" s="3"/>
      <c r="K16" s="3"/>
      <c r="L16" s="3"/>
      <c r="M16" s="3"/>
      <c r="N16" s="27"/>
      <c r="O16" s="27"/>
      <c r="P16" s="20"/>
    </row>
    <row r="17" spans="1:16" ht="42.75" customHeight="1" x14ac:dyDescent="0.25">
      <c r="A17" s="28"/>
      <c r="C17" s="20"/>
      <c r="D17" s="4"/>
      <c r="E17" s="4"/>
      <c r="F17" s="4"/>
      <c r="G17" s="4"/>
      <c r="H17" s="4"/>
      <c r="I17" s="4"/>
      <c r="J17" s="4"/>
      <c r="K17" s="4"/>
      <c r="L17" s="4"/>
      <c r="M17" s="4"/>
      <c r="N17" s="20"/>
      <c r="O17" s="27"/>
      <c r="P17" s="20"/>
    </row>
    <row r="18" spans="1:16" ht="43.5" customHeight="1" x14ac:dyDescent="0.25">
      <c r="A18" s="28"/>
      <c r="C18" s="6"/>
      <c r="D18" s="5"/>
      <c r="E18" s="5"/>
      <c r="F18" s="6"/>
      <c r="G18" s="6"/>
      <c r="H18" s="6"/>
      <c r="I18" s="6"/>
      <c r="J18" s="6"/>
      <c r="K18" s="6"/>
      <c r="L18" s="6"/>
      <c r="M18" s="6"/>
      <c r="N18" s="20"/>
      <c r="O18" s="27"/>
      <c r="P18" s="20"/>
    </row>
    <row r="19" spans="1:16" ht="13.5" customHeight="1" x14ac:dyDescent="0.25">
      <c r="A19" s="28"/>
      <c r="C19" s="6"/>
      <c r="D19" s="5"/>
      <c r="E19" s="5"/>
      <c r="F19" s="6"/>
      <c r="G19" s="6"/>
      <c r="H19" s="6"/>
      <c r="I19" s="6"/>
      <c r="J19" s="6"/>
      <c r="K19" s="6"/>
      <c r="L19" s="6"/>
      <c r="M19" s="6"/>
      <c r="N19" s="20"/>
      <c r="O19" s="27"/>
      <c r="P19" s="20"/>
    </row>
    <row r="20" spans="1:16" ht="21.75" customHeight="1" x14ac:dyDescent="0.25">
      <c r="A20" s="28"/>
      <c r="C20" s="6"/>
      <c r="D20" s="5"/>
      <c r="E20" s="5"/>
      <c r="F20" s="6"/>
      <c r="G20" s="6"/>
      <c r="H20" s="6"/>
      <c r="I20" s="6"/>
      <c r="J20" s="6"/>
      <c r="K20" s="6"/>
      <c r="L20" s="6"/>
      <c r="M20" s="6"/>
      <c r="N20" s="20"/>
      <c r="O20" s="27"/>
      <c r="P20" s="20"/>
    </row>
    <row r="21" spans="1:16" ht="21" customHeight="1" x14ac:dyDescent="0.25">
      <c r="A21" s="28"/>
      <c r="C21" s="6"/>
      <c r="D21" s="5"/>
      <c r="E21" s="5"/>
      <c r="F21" s="6"/>
      <c r="G21" s="6"/>
      <c r="H21" s="6"/>
      <c r="I21" s="6"/>
      <c r="J21" s="6"/>
      <c r="K21" s="6"/>
      <c r="L21" s="6"/>
      <c r="M21" s="6"/>
      <c r="N21" s="20"/>
      <c r="O21" s="27"/>
      <c r="P21" s="20"/>
    </row>
    <row r="22" spans="1:16" ht="11.25" customHeight="1" x14ac:dyDescent="0.25">
      <c r="A22" s="28"/>
      <c r="C22" s="6"/>
      <c r="D22" s="5"/>
      <c r="E22" s="5"/>
      <c r="F22" s="6"/>
      <c r="G22" s="6"/>
      <c r="H22" s="6"/>
      <c r="I22" s="6"/>
      <c r="J22" s="6"/>
      <c r="K22" s="6"/>
      <c r="L22" s="6"/>
      <c r="M22" s="6"/>
      <c r="N22" s="20"/>
      <c r="O22" s="27"/>
      <c r="P22" s="20"/>
    </row>
    <row r="23" spans="1:16" ht="19.5" customHeight="1" x14ac:dyDescent="0.25">
      <c r="A23" s="28"/>
      <c r="C23" s="6"/>
      <c r="D23" s="5"/>
      <c r="E23" s="5"/>
      <c r="F23" s="6"/>
      <c r="G23" s="6"/>
      <c r="H23" s="6"/>
      <c r="I23" s="6"/>
      <c r="J23" s="6"/>
      <c r="K23" s="6"/>
      <c r="L23" s="6"/>
      <c r="M23" s="6"/>
      <c r="N23" s="20"/>
      <c r="O23" s="27"/>
      <c r="P23" s="20"/>
    </row>
    <row r="24" spans="1:16" ht="10.5" customHeight="1" x14ac:dyDescent="0.25">
      <c r="A24" s="28"/>
      <c r="C24" s="6"/>
      <c r="D24" s="5"/>
      <c r="E24" s="5"/>
      <c r="F24" s="6"/>
      <c r="G24" s="6"/>
      <c r="H24" s="6"/>
      <c r="I24" s="6"/>
      <c r="J24" s="6"/>
      <c r="K24" s="6"/>
      <c r="L24" s="6"/>
      <c r="M24" s="6"/>
      <c r="N24" s="20"/>
      <c r="O24" s="27"/>
      <c r="P24" s="20"/>
    </row>
    <row r="25" spans="1:16" ht="12" customHeight="1" x14ac:dyDescent="0.25">
      <c r="A25" s="28"/>
      <c r="C25" s="6"/>
      <c r="D25" s="5"/>
      <c r="E25" s="5"/>
      <c r="F25" s="6"/>
      <c r="G25" s="6"/>
      <c r="H25" s="6"/>
      <c r="I25" s="6"/>
      <c r="J25" s="6"/>
      <c r="K25" s="6"/>
      <c r="L25" s="6"/>
      <c r="M25" s="6"/>
      <c r="N25" s="20"/>
      <c r="O25" s="27"/>
      <c r="P25" s="20"/>
    </row>
    <row r="26" spans="1:16" ht="11.25" customHeight="1" x14ac:dyDescent="0.25">
      <c r="A26" s="28"/>
      <c r="C26" s="6"/>
      <c r="D26" s="5"/>
      <c r="E26" s="5"/>
      <c r="F26" s="6"/>
      <c r="G26" s="6"/>
      <c r="H26" s="6"/>
      <c r="I26" s="6"/>
      <c r="J26" s="6"/>
      <c r="K26" s="6"/>
      <c r="L26" s="6"/>
      <c r="M26" s="6"/>
      <c r="N26" s="20"/>
      <c r="O26" s="27"/>
      <c r="P26" s="20"/>
    </row>
    <row r="27" spans="1:16" ht="24.75" hidden="1" customHeight="1" x14ac:dyDescent="0.25">
      <c r="A27" s="28"/>
      <c r="C27" s="6"/>
      <c r="D27" s="5"/>
      <c r="E27" s="5"/>
      <c r="F27" s="6"/>
      <c r="G27" s="6"/>
      <c r="H27" s="6"/>
      <c r="I27" s="6"/>
      <c r="J27" s="6"/>
      <c r="K27" s="6"/>
      <c r="L27" s="6"/>
      <c r="M27" s="6"/>
      <c r="N27" s="20"/>
      <c r="O27" s="27"/>
      <c r="P27" s="20"/>
    </row>
    <row r="28" spans="1:16" ht="24" customHeight="1" x14ac:dyDescent="0.25">
      <c r="A28" s="28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20"/>
      <c r="O28" s="27"/>
      <c r="P28" s="20"/>
    </row>
    <row r="29" spans="1:16" ht="45" customHeight="1" x14ac:dyDescent="0.25">
      <c r="A29" s="28"/>
      <c r="C29" s="6"/>
      <c r="D29" s="5"/>
      <c r="E29" s="5"/>
      <c r="F29" s="6"/>
      <c r="G29" s="6"/>
      <c r="H29" s="6"/>
      <c r="I29" s="6"/>
      <c r="J29" s="6"/>
      <c r="K29" s="6"/>
      <c r="L29" s="6"/>
      <c r="M29" s="6"/>
      <c r="N29" s="20"/>
      <c r="O29" s="27"/>
      <c r="P29" s="20"/>
    </row>
    <row r="30" spans="1:16" s="22" customFormat="1" ht="13.5" customHeight="1" x14ac:dyDescent="0.25">
      <c r="A30" s="28"/>
      <c r="B30" s="25"/>
      <c r="C30" s="6"/>
      <c r="D30" s="5"/>
      <c r="E30" s="5"/>
      <c r="F30" s="6"/>
      <c r="G30" s="6"/>
      <c r="H30" s="6"/>
      <c r="I30" s="6"/>
      <c r="J30" s="6"/>
      <c r="K30" s="6"/>
      <c r="L30" s="6"/>
      <c r="M30" s="6"/>
      <c r="N30" s="19"/>
      <c r="O30" s="27"/>
      <c r="P30" s="20"/>
    </row>
    <row r="31" spans="1:16" ht="13.5" customHeight="1" x14ac:dyDescent="0.25">
      <c r="A31" s="28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6" ht="32.25" customHeight="1" x14ac:dyDescent="0.25">
      <c r="A32" s="28"/>
      <c r="C32" s="6"/>
      <c r="D32" s="5"/>
      <c r="E32" s="5"/>
      <c r="F32" s="6"/>
      <c r="G32" s="6"/>
      <c r="H32" s="6"/>
      <c r="I32" s="6"/>
      <c r="J32" s="6"/>
      <c r="K32" s="6"/>
      <c r="L32" s="6"/>
      <c r="M32" s="6"/>
    </row>
    <row r="33" spans="1:17" ht="21.75" customHeight="1" x14ac:dyDescent="0.25">
      <c r="A33" s="28"/>
      <c r="C33" s="6"/>
      <c r="D33" s="5"/>
      <c r="E33" s="5"/>
      <c r="F33" s="6"/>
      <c r="G33" s="6"/>
      <c r="H33" s="6"/>
      <c r="I33" s="6"/>
      <c r="J33" s="6"/>
      <c r="K33" s="6"/>
      <c r="L33" s="6"/>
      <c r="M33" s="6"/>
    </row>
    <row r="34" spans="1:17" ht="12.75" customHeight="1" x14ac:dyDescent="0.25">
      <c r="A34" s="34"/>
      <c r="B34" s="18"/>
      <c r="C34" s="5"/>
      <c r="F34" s="11"/>
      <c r="G34" s="11"/>
      <c r="H34" s="11"/>
      <c r="I34" s="11"/>
      <c r="J34" s="11"/>
      <c r="K34" s="11"/>
      <c r="L34" s="11"/>
      <c r="M34" s="11"/>
    </row>
    <row r="35" spans="1:17" ht="21.75" customHeight="1" x14ac:dyDescent="0.25">
      <c r="A35" s="28"/>
      <c r="D35" s="12"/>
      <c r="E35" s="12"/>
    </row>
    <row r="36" spans="1:17" ht="21.75" customHeight="1" x14ac:dyDescent="0.25">
      <c r="A36" s="28"/>
      <c r="D36" s="12"/>
      <c r="E36" s="12"/>
    </row>
    <row r="37" spans="1:17" ht="21.75" customHeight="1" x14ac:dyDescent="0.25">
      <c r="A37" s="28"/>
      <c r="D37" s="12"/>
      <c r="E37" s="12"/>
    </row>
    <row r="38" spans="1:17" ht="21.75" customHeight="1" x14ac:dyDescent="0.25">
      <c r="A38" s="28"/>
      <c r="D38" s="12"/>
      <c r="E38" s="12"/>
    </row>
    <row r="39" spans="1:17" ht="21.75" customHeight="1" x14ac:dyDescent="0.25">
      <c r="A39" s="28"/>
      <c r="D39" s="12"/>
      <c r="E39" s="12"/>
      <c r="Q39" s="25"/>
    </row>
    <row r="40" spans="1:17" ht="21.75" customHeight="1" x14ac:dyDescent="0.25">
      <c r="A40" s="28"/>
      <c r="D40" s="12"/>
      <c r="E40" s="12"/>
      <c r="J40" s="24"/>
      <c r="K40" s="24"/>
    </row>
    <row r="41" spans="1:17" ht="21.75" customHeight="1" x14ac:dyDescent="0.25">
      <c r="A41" s="28"/>
      <c r="D41" s="12"/>
      <c r="E41" s="12"/>
    </row>
    <row r="42" spans="1:17" ht="21.75" customHeight="1" x14ac:dyDescent="0.25">
      <c r="A42" s="28"/>
      <c r="D42" s="12"/>
      <c r="E42" s="12"/>
    </row>
    <row r="43" spans="1:17" ht="21.75" customHeight="1" x14ac:dyDescent="0.25">
      <c r="A43" s="28"/>
      <c r="D43" s="12"/>
      <c r="E43" s="12"/>
    </row>
    <row r="44" spans="1:17" ht="21.75" customHeight="1" x14ac:dyDescent="0.25">
      <c r="A44" s="28"/>
      <c r="D44" s="12"/>
      <c r="E44" s="12"/>
    </row>
    <row r="45" spans="1:17" ht="21.75" customHeight="1" x14ac:dyDescent="0.25">
      <c r="A45" s="28"/>
      <c r="D45" s="12"/>
      <c r="E45" s="12"/>
    </row>
    <row r="46" spans="1:17" ht="21.75" customHeight="1" x14ac:dyDescent="0.25">
      <c r="A46" s="28"/>
      <c r="D46" s="12"/>
      <c r="E46" s="12"/>
    </row>
    <row r="47" spans="1:17" s="14" customFormat="1" ht="42" customHeight="1" x14ac:dyDescent="0.25">
      <c r="A47" s="26"/>
      <c r="B47" s="18"/>
      <c r="C47" s="5"/>
      <c r="D47" s="3"/>
      <c r="E47" s="3"/>
      <c r="F47" s="3"/>
      <c r="G47" s="3"/>
      <c r="H47" s="3"/>
      <c r="I47" s="3"/>
      <c r="J47" s="3"/>
      <c r="K47" s="3"/>
      <c r="L47" s="3"/>
      <c r="M47" s="3"/>
      <c r="N47" s="20"/>
      <c r="O47" s="27"/>
      <c r="P47" s="21"/>
    </row>
    <row r="48" spans="1:17" s="14" customFormat="1" ht="53.25" customHeight="1" x14ac:dyDescent="0.25">
      <c r="A48" s="26"/>
      <c r="B48" s="25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20"/>
      <c r="O48" s="27"/>
      <c r="P48" s="20"/>
    </row>
    <row r="49" spans="1:18" s="14" customFormat="1" ht="53.25" customHeight="1" x14ac:dyDescent="0.25">
      <c r="A49" s="26"/>
      <c r="B49" s="25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20"/>
      <c r="O49" s="27"/>
      <c r="P49" s="20"/>
    </row>
    <row r="50" spans="1:18" s="14" customFormat="1" ht="21.75" customHeight="1" x14ac:dyDescent="0.25">
      <c r="A50" s="26"/>
      <c r="B50" s="25"/>
      <c r="C50" s="20"/>
      <c r="D50" s="4"/>
      <c r="E50" s="4"/>
      <c r="F50" s="4"/>
      <c r="G50" s="4"/>
      <c r="H50" s="4"/>
      <c r="I50" s="4"/>
      <c r="J50" s="4"/>
      <c r="K50" s="4"/>
      <c r="L50" s="4"/>
      <c r="M50" s="4"/>
      <c r="N50" s="20"/>
      <c r="O50" s="27"/>
      <c r="P50" s="20"/>
      <c r="R50" s="29"/>
    </row>
    <row r="51" spans="1:18" s="14" customFormat="1" ht="10.5" customHeight="1" x14ac:dyDescent="0.25">
      <c r="A51" s="26"/>
      <c r="B51" s="25"/>
      <c r="C51" s="20"/>
      <c r="D51" s="4"/>
      <c r="E51" s="4"/>
      <c r="F51" s="4"/>
      <c r="G51" s="4"/>
      <c r="H51" s="4"/>
      <c r="I51" s="4"/>
      <c r="J51" s="4"/>
      <c r="K51" s="4"/>
      <c r="L51" s="4"/>
      <c r="M51" s="4"/>
      <c r="N51" s="20"/>
      <c r="O51" s="27"/>
      <c r="P51" s="20"/>
    </row>
    <row r="52" spans="1:18" s="14" customFormat="1" ht="21.75" customHeight="1" x14ac:dyDescent="0.25">
      <c r="A52" s="26"/>
      <c r="B52" s="25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  <c r="N52" s="20"/>
      <c r="O52" s="27"/>
      <c r="P52" s="20"/>
    </row>
    <row r="53" spans="1:18" s="14" customFormat="1" ht="13.5" customHeight="1" x14ac:dyDescent="0.25">
      <c r="A53" s="26"/>
      <c r="B53" s="18"/>
      <c r="C53" s="5"/>
      <c r="D53" s="3"/>
      <c r="E53" s="3"/>
      <c r="F53" s="3"/>
      <c r="G53" s="3"/>
      <c r="H53" s="3"/>
      <c r="I53" s="3"/>
      <c r="J53" s="3"/>
      <c r="K53" s="3"/>
      <c r="L53" s="3"/>
      <c r="M53" s="3"/>
      <c r="N53" s="27"/>
      <c r="O53" s="27"/>
      <c r="P53" s="27"/>
    </row>
    <row r="54" spans="1:18" s="31" customFormat="1" ht="22.5" customHeight="1" x14ac:dyDescent="0.25">
      <c r="A54" s="30"/>
      <c r="B54" s="18"/>
      <c r="C54" s="20"/>
      <c r="D54" s="4"/>
      <c r="E54" s="4"/>
      <c r="F54" s="4"/>
      <c r="G54" s="4"/>
      <c r="H54" s="4"/>
      <c r="I54" s="4"/>
      <c r="J54" s="4"/>
      <c r="K54" s="4"/>
      <c r="L54" s="4"/>
      <c r="M54" s="4"/>
      <c r="N54" s="27"/>
      <c r="O54" s="27"/>
      <c r="P54" s="20"/>
      <c r="Q54" s="15"/>
    </row>
    <row r="55" spans="1:18" s="31" customFormat="1" ht="12" customHeight="1" x14ac:dyDescent="0.25">
      <c r="A55" s="30"/>
      <c r="B55" s="18"/>
      <c r="C55" s="20"/>
      <c r="D55" s="4"/>
      <c r="E55" s="4"/>
      <c r="F55" s="4"/>
      <c r="G55" s="4"/>
      <c r="H55" s="4"/>
      <c r="I55" s="4"/>
      <c r="J55" s="4"/>
      <c r="K55" s="4"/>
      <c r="L55" s="4"/>
      <c r="M55" s="4"/>
      <c r="N55" s="27"/>
      <c r="O55" s="27"/>
      <c r="P55" s="20"/>
      <c r="Q55" s="15"/>
    </row>
    <row r="56" spans="1:18" s="31" customFormat="1" ht="21" customHeight="1" x14ac:dyDescent="0.25">
      <c r="A56" s="30"/>
      <c r="B56" s="18"/>
      <c r="C56" s="27"/>
      <c r="D56" s="4"/>
      <c r="E56" s="4"/>
      <c r="F56" s="4"/>
      <c r="G56" s="4"/>
      <c r="H56" s="4"/>
      <c r="I56" s="4"/>
      <c r="J56" s="4"/>
      <c r="K56" s="4"/>
      <c r="L56" s="4"/>
      <c r="M56" s="3"/>
      <c r="N56" s="27"/>
      <c r="O56" s="27"/>
      <c r="P56" s="20"/>
    </row>
    <row r="57" spans="1:18" s="31" customFormat="1" ht="33" customHeight="1" x14ac:dyDescent="0.25">
      <c r="A57" s="30"/>
      <c r="B57" s="18"/>
      <c r="C57" s="27"/>
      <c r="D57" s="4"/>
      <c r="E57" s="4"/>
      <c r="F57" s="4"/>
      <c r="G57" s="4"/>
      <c r="H57" s="4"/>
      <c r="I57" s="4"/>
      <c r="J57" s="4"/>
      <c r="K57" s="4"/>
      <c r="L57" s="4"/>
      <c r="M57" s="3"/>
      <c r="N57" s="27"/>
      <c r="O57" s="27"/>
      <c r="P57" s="20"/>
    </row>
    <row r="58" spans="1:18" s="14" customFormat="1" ht="22.5" customHeight="1" x14ac:dyDescent="0.25">
      <c r="A58" s="26"/>
      <c r="B58" s="18"/>
      <c r="C58" s="27"/>
      <c r="D58" s="4"/>
      <c r="E58" s="4"/>
      <c r="F58" s="4"/>
      <c r="G58" s="4"/>
      <c r="H58" s="4"/>
      <c r="I58" s="4"/>
      <c r="J58" s="4"/>
      <c r="K58" s="4"/>
      <c r="L58" s="4"/>
      <c r="M58" s="3"/>
      <c r="N58" s="27"/>
      <c r="O58" s="27"/>
      <c r="P58" s="21"/>
    </row>
    <row r="59" spans="1:18" s="14" customFormat="1" ht="22.5" customHeight="1" x14ac:dyDescent="0.25">
      <c r="A59" s="26"/>
      <c r="B59" s="18"/>
      <c r="C59" s="27"/>
      <c r="D59" s="4"/>
      <c r="E59" s="4"/>
      <c r="F59" s="4"/>
      <c r="G59" s="4"/>
      <c r="H59" s="4"/>
      <c r="I59" s="4"/>
      <c r="J59" s="4"/>
      <c r="K59" s="4"/>
      <c r="L59" s="4"/>
      <c r="M59" s="3"/>
      <c r="N59" s="27"/>
      <c r="O59" s="27"/>
      <c r="P59" s="21"/>
      <c r="R59" s="14">
        <f>J59+295.772</f>
        <v>295.77199999999999</v>
      </c>
    </row>
    <row r="60" spans="1:18" s="14" customFormat="1" ht="21" customHeight="1" x14ac:dyDescent="0.25">
      <c r="A60" s="26"/>
      <c r="B60" s="18"/>
      <c r="C60" s="27"/>
      <c r="D60" s="4"/>
      <c r="E60" s="4"/>
      <c r="F60" s="4"/>
      <c r="G60" s="4"/>
      <c r="H60" s="4"/>
      <c r="I60" s="4"/>
      <c r="J60" s="4"/>
      <c r="K60" s="4"/>
      <c r="L60" s="4"/>
      <c r="M60" s="3"/>
      <c r="N60" s="27"/>
      <c r="O60" s="27"/>
      <c r="P60" s="27"/>
      <c r="Q60" s="15"/>
    </row>
    <row r="61" spans="1:18" s="14" customFormat="1" ht="10.5" customHeight="1" x14ac:dyDescent="0.25">
      <c r="A61" s="26"/>
      <c r="B61" s="18"/>
      <c r="C61" s="27"/>
      <c r="D61" s="4"/>
      <c r="E61" s="4"/>
      <c r="F61" s="4"/>
      <c r="G61" s="4"/>
      <c r="H61" s="4"/>
      <c r="I61" s="4"/>
      <c r="J61" s="4"/>
      <c r="K61" s="4"/>
      <c r="L61" s="4"/>
      <c r="M61" s="3"/>
      <c r="N61" s="27"/>
      <c r="O61" s="27"/>
      <c r="P61" s="27"/>
      <c r="Q61" s="15"/>
    </row>
    <row r="62" spans="1:18" s="14" customFormat="1" ht="20.25" customHeight="1" x14ac:dyDescent="0.25">
      <c r="A62" s="26"/>
      <c r="B62" s="18"/>
      <c r="C62" s="27"/>
      <c r="D62" s="4"/>
      <c r="E62" s="4"/>
      <c r="F62" s="4"/>
      <c r="G62" s="4"/>
      <c r="H62" s="4"/>
      <c r="I62" s="4"/>
      <c r="J62" s="4"/>
      <c r="K62" s="4"/>
      <c r="L62" s="4"/>
      <c r="M62" s="3"/>
      <c r="N62" s="27"/>
      <c r="O62" s="27"/>
      <c r="P62" s="21"/>
    </row>
    <row r="63" spans="1:18" s="14" customFormat="1" ht="20.25" customHeight="1" x14ac:dyDescent="0.25">
      <c r="A63" s="26"/>
      <c r="B63" s="18"/>
      <c r="C63" s="27"/>
      <c r="D63" s="4"/>
      <c r="E63" s="4"/>
      <c r="F63" s="4"/>
      <c r="G63" s="4"/>
      <c r="H63" s="4"/>
      <c r="I63" s="4"/>
      <c r="J63" s="4"/>
      <c r="K63" s="4"/>
      <c r="L63" s="4"/>
      <c r="M63" s="3"/>
      <c r="N63" s="27"/>
      <c r="O63" s="27"/>
      <c r="P63" s="21"/>
    </row>
    <row r="64" spans="1:18" s="14" customFormat="1" ht="20.25" customHeight="1" x14ac:dyDescent="0.25">
      <c r="A64" s="26"/>
      <c r="B64" s="18"/>
      <c r="C64" s="27"/>
      <c r="D64" s="4"/>
      <c r="E64" s="4"/>
      <c r="F64" s="4"/>
      <c r="G64" s="4"/>
      <c r="H64" s="4"/>
      <c r="I64" s="4"/>
      <c r="J64" s="4"/>
      <c r="K64" s="4"/>
      <c r="L64" s="4"/>
      <c r="M64" s="3"/>
      <c r="N64" s="27"/>
      <c r="O64" s="27"/>
      <c r="P64" s="21"/>
    </row>
    <row r="65" spans="1:17" s="14" customFormat="1" ht="21.75" customHeight="1" x14ac:dyDescent="0.25">
      <c r="A65" s="26"/>
      <c r="B65" s="18"/>
      <c r="C65" s="27"/>
      <c r="D65" s="4"/>
      <c r="E65" s="4"/>
      <c r="F65" s="4"/>
      <c r="G65" s="4"/>
      <c r="H65" s="4"/>
      <c r="I65" s="4"/>
      <c r="J65" s="4"/>
      <c r="K65" s="4"/>
      <c r="L65" s="4"/>
      <c r="M65" s="3"/>
      <c r="N65" s="27"/>
      <c r="O65" s="27"/>
      <c r="P65" s="21"/>
    </row>
    <row r="66" spans="1:17" s="14" customFormat="1" ht="21.75" customHeight="1" x14ac:dyDescent="0.25">
      <c r="A66" s="26"/>
      <c r="B66" s="18"/>
      <c r="C66" s="27"/>
      <c r="D66" s="4"/>
      <c r="E66" s="4"/>
      <c r="F66" s="4"/>
      <c r="G66" s="4"/>
      <c r="H66" s="4"/>
      <c r="I66" s="4"/>
      <c r="J66" s="4"/>
      <c r="K66" s="4"/>
      <c r="L66" s="4"/>
      <c r="M66" s="3"/>
      <c r="N66" s="27"/>
      <c r="O66" s="27"/>
      <c r="P66" s="21"/>
    </row>
    <row r="67" spans="1:17" s="14" customFormat="1" ht="21.75" customHeight="1" x14ac:dyDescent="0.25">
      <c r="A67" s="26"/>
      <c r="B67" s="18"/>
      <c r="C67" s="27"/>
      <c r="D67" s="4"/>
      <c r="E67" s="4"/>
      <c r="F67" s="4"/>
      <c r="G67" s="4"/>
      <c r="H67" s="4"/>
      <c r="I67" s="4"/>
      <c r="J67" s="4"/>
      <c r="K67" s="4"/>
      <c r="L67" s="4"/>
      <c r="M67" s="3"/>
      <c r="N67" s="27"/>
      <c r="O67" s="27"/>
      <c r="P67" s="21"/>
    </row>
    <row r="68" spans="1:17" s="14" customFormat="1" ht="22.5" customHeight="1" x14ac:dyDescent="0.25">
      <c r="A68" s="26"/>
      <c r="B68" s="18"/>
      <c r="C68" s="27"/>
      <c r="D68" s="4"/>
      <c r="E68" s="4"/>
      <c r="F68" s="4"/>
      <c r="G68" s="4"/>
      <c r="H68" s="4"/>
      <c r="I68" s="4"/>
      <c r="J68" s="4"/>
      <c r="K68" s="4"/>
      <c r="L68" s="4"/>
      <c r="M68" s="3"/>
      <c r="N68" s="27"/>
      <c r="O68" s="27"/>
      <c r="P68" s="21"/>
    </row>
    <row r="69" spans="1:17" s="14" customFormat="1" ht="22.5" customHeight="1" x14ac:dyDescent="0.25">
      <c r="A69" s="26"/>
      <c r="B69" s="18"/>
      <c r="C69" s="27"/>
      <c r="D69" s="4"/>
      <c r="E69" s="4"/>
      <c r="F69" s="4"/>
      <c r="G69" s="4"/>
      <c r="H69" s="4"/>
      <c r="I69" s="4"/>
      <c r="J69" s="4"/>
      <c r="K69" s="4"/>
      <c r="L69" s="4"/>
      <c r="M69" s="3"/>
      <c r="N69" s="27"/>
      <c r="O69" s="27"/>
      <c r="P69" s="21"/>
    </row>
    <row r="70" spans="1:17" s="22" customFormat="1" ht="21.75" customHeight="1" x14ac:dyDescent="0.25">
      <c r="A70" s="17"/>
      <c r="B70" s="18"/>
      <c r="C70" s="5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9"/>
      <c r="O70" s="21"/>
      <c r="P70" s="19"/>
      <c r="Q70" s="15"/>
    </row>
    <row r="71" spans="1:17" s="22" customFormat="1" ht="32.25" customHeight="1" x14ac:dyDescent="0.25">
      <c r="A71" s="17"/>
      <c r="B71" s="25"/>
      <c r="C71" s="21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21"/>
      <c r="O71" s="21"/>
      <c r="P71" s="21"/>
      <c r="Q71" s="15"/>
    </row>
    <row r="72" spans="1:17" s="22" customFormat="1" ht="30.75" customHeight="1" x14ac:dyDescent="0.25">
      <c r="A72" s="17"/>
      <c r="B72" s="25"/>
      <c r="C72" s="21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21"/>
      <c r="O72" s="21"/>
      <c r="P72" s="21"/>
    </row>
    <row r="73" spans="1:17" s="22" customFormat="1" ht="21.75" customHeight="1" x14ac:dyDescent="0.25">
      <c r="A73" s="17"/>
      <c r="B73" s="25"/>
      <c r="C73" s="2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21"/>
      <c r="O73" s="21"/>
      <c r="P73" s="21"/>
    </row>
    <row r="74" spans="1:17" s="22" customFormat="1" ht="20.25" customHeight="1" x14ac:dyDescent="0.25">
      <c r="A74" s="17"/>
      <c r="B74" s="25"/>
      <c r="C74" s="21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21"/>
      <c r="O74" s="21"/>
      <c r="P74" s="21"/>
    </row>
    <row r="75" spans="1:17" s="22" customFormat="1" ht="20.25" customHeight="1" x14ac:dyDescent="0.25">
      <c r="A75" s="17"/>
      <c r="B75" s="25"/>
      <c r="C75" s="21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21"/>
      <c r="O75" s="21"/>
      <c r="P75" s="21"/>
    </row>
    <row r="76" spans="1:17" s="22" customFormat="1" ht="20.25" customHeight="1" x14ac:dyDescent="0.25">
      <c r="A76" s="17"/>
      <c r="B76" s="25"/>
      <c r="C76" s="21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21"/>
      <c r="O76" s="21"/>
      <c r="P76" s="21"/>
    </row>
    <row r="77" spans="1:17" s="22" customFormat="1" ht="21.75" customHeight="1" x14ac:dyDescent="0.25">
      <c r="A77" s="17"/>
      <c r="B77" s="25"/>
      <c r="C77" s="21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21"/>
      <c r="O77" s="21"/>
      <c r="P77" s="21"/>
    </row>
    <row r="78" spans="1:17" s="22" customFormat="1" ht="22.5" customHeight="1" x14ac:dyDescent="0.25">
      <c r="A78" s="17"/>
      <c r="B78" s="25"/>
      <c r="C78" s="21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21"/>
      <c r="O78" s="21"/>
      <c r="P78" s="21"/>
    </row>
    <row r="79" spans="1:17" s="22" customFormat="1" ht="10.5" customHeight="1" x14ac:dyDescent="0.25">
      <c r="A79" s="17"/>
      <c r="B79" s="18"/>
      <c r="C79" s="20"/>
      <c r="D79" s="3"/>
      <c r="E79" s="3"/>
      <c r="F79" s="3"/>
      <c r="G79" s="3"/>
      <c r="H79" s="3"/>
      <c r="I79" s="3"/>
      <c r="J79" s="3"/>
      <c r="K79" s="3"/>
      <c r="L79" s="3"/>
      <c r="M79" s="3"/>
      <c r="N79" s="19"/>
      <c r="O79" s="27"/>
      <c r="P79" s="21"/>
    </row>
    <row r="80" spans="1:17" ht="20.25" customHeight="1" x14ac:dyDescent="0.25">
      <c r="D80" s="12"/>
      <c r="E80" s="12"/>
      <c r="O80" s="20"/>
      <c r="P80" s="20"/>
    </row>
    <row r="81" spans="1:17" ht="31.5" customHeight="1" x14ac:dyDescent="0.25">
      <c r="D81" s="12"/>
      <c r="E81" s="12"/>
    </row>
    <row r="82" spans="1:17" s="22" customFormat="1" ht="11.25" customHeight="1" x14ac:dyDescent="0.25">
      <c r="A82" s="17"/>
      <c r="B82" s="18"/>
      <c r="C82" s="5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9"/>
      <c r="O82" s="19"/>
      <c r="P82" s="20"/>
      <c r="Q82" s="15"/>
    </row>
    <row r="83" spans="1:17" s="22" customFormat="1" ht="25.5" customHeight="1" x14ac:dyDescent="0.25">
      <c r="A83" s="17"/>
      <c r="B83" s="18"/>
      <c r="C83" s="21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21"/>
      <c r="O83" s="21"/>
      <c r="P83" s="20"/>
      <c r="Q83" s="15"/>
    </row>
    <row r="84" spans="1:17" s="22" customFormat="1" ht="25.5" customHeight="1" x14ac:dyDescent="0.25">
      <c r="A84" s="17"/>
      <c r="B84" s="25"/>
      <c r="C84" s="21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21"/>
      <c r="O84" s="21"/>
      <c r="P84" s="20"/>
      <c r="Q84" s="15"/>
    </row>
    <row r="85" spans="1:17" s="22" customFormat="1" ht="21" customHeight="1" x14ac:dyDescent="0.25">
      <c r="A85" s="17"/>
      <c r="B85" s="25"/>
      <c r="C85" s="21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21"/>
      <c r="O85" s="21"/>
      <c r="P85" s="20"/>
    </row>
    <row r="86" spans="1:17" s="22" customFormat="1" ht="22.5" customHeight="1" x14ac:dyDescent="0.25">
      <c r="A86" s="17"/>
      <c r="B86" s="25"/>
      <c r="C86" s="21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21"/>
      <c r="O86" s="21"/>
      <c r="P86" s="20"/>
      <c r="Q86" s="15"/>
    </row>
    <row r="87" spans="1:17" s="22" customFormat="1" ht="24.75" customHeight="1" x14ac:dyDescent="0.25">
      <c r="A87" s="17"/>
      <c r="B87" s="18"/>
      <c r="C87" s="21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21"/>
      <c r="O87" s="21"/>
      <c r="P87" s="20"/>
      <c r="Q87" s="15"/>
    </row>
    <row r="88" spans="1:17" s="22" customFormat="1" ht="33.75" customHeight="1" x14ac:dyDescent="0.25">
      <c r="A88" s="17"/>
      <c r="B88" s="25"/>
      <c r="C88" s="21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21"/>
      <c r="O88" s="21"/>
      <c r="P88" s="20"/>
      <c r="Q88" s="15"/>
    </row>
    <row r="89" spans="1:17" s="22" customFormat="1" ht="33.75" customHeight="1" x14ac:dyDescent="0.25">
      <c r="A89" s="26"/>
      <c r="B89" s="18"/>
      <c r="C89" s="5"/>
      <c r="D89" s="3"/>
      <c r="E89" s="3"/>
      <c r="F89" s="3"/>
      <c r="G89" s="3"/>
      <c r="H89" s="3"/>
      <c r="I89" s="3"/>
      <c r="J89" s="3"/>
      <c r="K89" s="3"/>
      <c r="L89" s="3"/>
      <c r="M89" s="3"/>
      <c r="N89" s="19"/>
      <c r="O89" s="19"/>
      <c r="P89" s="20"/>
    </row>
    <row r="90" spans="1:17" ht="31.5" customHeight="1" x14ac:dyDescent="0.25">
      <c r="A90" s="30"/>
      <c r="C90" s="20"/>
      <c r="D90" s="4"/>
      <c r="E90" s="4"/>
      <c r="F90" s="4"/>
      <c r="G90" s="4"/>
      <c r="H90" s="4"/>
      <c r="I90" s="4"/>
      <c r="J90" s="4"/>
      <c r="K90" s="4"/>
      <c r="L90" s="4"/>
      <c r="M90" s="4"/>
      <c r="P90" s="20"/>
    </row>
    <row r="91" spans="1:17" ht="33.75" customHeight="1" x14ac:dyDescent="0.25">
      <c r="A91" s="30"/>
      <c r="C91" s="20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7" ht="33.75" customHeight="1" x14ac:dyDescent="0.25">
      <c r="A92" s="30"/>
      <c r="C92" s="20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7" ht="24.75" hidden="1" customHeight="1" x14ac:dyDescent="0.25">
      <c r="A93" s="30"/>
      <c r="C93" s="20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7" ht="31.5" customHeight="1" x14ac:dyDescent="0.25">
      <c r="A94" s="30"/>
      <c r="C94" s="20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7" s="22" customFormat="1" ht="13.5" customHeight="1" x14ac:dyDescent="0.25">
      <c r="A95" s="26"/>
      <c r="B95" s="5"/>
      <c r="C95" s="5"/>
      <c r="D95" s="3"/>
      <c r="E95" s="3"/>
      <c r="F95" s="3"/>
      <c r="G95" s="3"/>
      <c r="H95" s="3"/>
      <c r="I95" s="3"/>
      <c r="J95" s="3"/>
      <c r="K95" s="3"/>
      <c r="L95" s="3"/>
      <c r="M95" s="3"/>
      <c r="N95" s="27"/>
      <c r="O95" s="27"/>
      <c r="P95" s="27"/>
      <c r="Q95" s="15"/>
    </row>
    <row r="96" spans="1:17" s="22" customFormat="1" ht="53.25" customHeight="1" x14ac:dyDescent="0.25">
      <c r="A96" s="26"/>
      <c r="B96" s="25"/>
      <c r="C96" s="27"/>
      <c r="D96" s="4"/>
      <c r="E96" s="4"/>
      <c r="F96" s="4"/>
      <c r="G96" s="4"/>
      <c r="H96" s="4"/>
      <c r="I96" s="4"/>
      <c r="J96" s="4"/>
      <c r="K96" s="4"/>
      <c r="L96" s="4"/>
      <c r="M96" s="4"/>
      <c r="N96" s="20"/>
      <c r="O96" s="27"/>
      <c r="P96" s="21"/>
    </row>
    <row r="97" spans="1:17" s="22" customFormat="1" ht="33.75" customHeight="1" x14ac:dyDescent="0.25">
      <c r="A97" s="26"/>
      <c r="B97" s="25"/>
      <c r="C97" s="27"/>
      <c r="D97" s="4"/>
      <c r="E97" s="4"/>
      <c r="F97" s="4"/>
      <c r="G97" s="4"/>
      <c r="H97" s="4"/>
      <c r="I97" s="4"/>
      <c r="J97" s="4"/>
      <c r="K97" s="4"/>
      <c r="L97" s="4"/>
      <c r="M97" s="4"/>
      <c r="N97" s="20"/>
      <c r="O97" s="27"/>
      <c r="P97" s="21"/>
    </row>
    <row r="98" spans="1:17" ht="34.5" customHeight="1" x14ac:dyDescent="0.25">
      <c r="A98" s="30"/>
      <c r="C98" s="20"/>
      <c r="D98" s="4"/>
      <c r="E98" s="4"/>
      <c r="F98" s="4"/>
      <c r="G98" s="4"/>
      <c r="H98" s="4"/>
      <c r="I98" s="4"/>
      <c r="J98" s="4"/>
      <c r="K98" s="4"/>
      <c r="L98" s="4"/>
      <c r="M98" s="4"/>
      <c r="N98" s="20"/>
      <c r="O98" s="27"/>
      <c r="P98" s="20"/>
      <c r="Q98" s="15"/>
    </row>
    <row r="99" spans="1:17" s="14" customFormat="1" ht="21.75" customHeight="1" x14ac:dyDescent="0.25">
      <c r="A99" s="26"/>
      <c r="B99" s="18"/>
      <c r="C99" s="5"/>
      <c r="D99" s="3"/>
      <c r="E99" s="3"/>
      <c r="F99" s="3"/>
      <c r="G99" s="3"/>
      <c r="H99" s="3"/>
      <c r="I99" s="3"/>
      <c r="J99" s="3"/>
      <c r="K99" s="3"/>
      <c r="L99" s="3"/>
      <c r="M99" s="3"/>
      <c r="N99" s="27"/>
      <c r="O99" s="27"/>
      <c r="P99" s="27"/>
      <c r="Q99" s="15"/>
    </row>
    <row r="100" spans="1:17" s="14" customFormat="1" ht="24" customHeight="1" x14ac:dyDescent="0.25">
      <c r="A100" s="30"/>
      <c r="B100" s="25"/>
      <c r="C100" s="20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20"/>
      <c r="O100" s="20"/>
      <c r="P100" s="20"/>
    </row>
    <row r="101" spans="1:17" s="14" customFormat="1" ht="23.25" customHeight="1" x14ac:dyDescent="0.25">
      <c r="A101" s="30"/>
      <c r="B101" s="25"/>
      <c r="C101" s="20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20"/>
      <c r="O101" s="20"/>
      <c r="P101" s="20"/>
    </row>
    <row r="102" spans="1:17" s="14" customFormat="1" ht="33" customHeight="1" x14ac:dyDescent="0.25">
      <c r="A102" s="30"/>
      <c r="B102" s="25"/>
      <c r="C102" s="20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20"/>
      <c r="O102" s="20"/>
      <c r="P102" s="20"/>
    </row>
    <row r="103" spans="1:17" s="31" customFormat="1" ht="22.5" customHeight="1" x14ac:dyDescent="0.25">
      <c r="A103" s="30"/>
      <c r="B103" s="25"/>
      <c r="C103" s="20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27"/>
      <c r="O103" s="20"/>
      <c r="P103" s="20"/>
      <c r="Q103" s="15"/>
    </row>
    <row r="104" spans="1:17" s="31" customFormat="1" ht="22.5" customHeight="1" x14ac:dyDescent="0.25">
      <c r="B104" s="25"/>
      <c r="C104" s="20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27"/>
      <c r="O104" s="20"/>
      <c r="P104" s="20"/>
    </row>
    <row r="105" spans="1:17" s="31" customFormat="1" ht="33" customHeight="1" x14ac:dyDescent="0.25">
      <c r="A105" s="30"/>
      <c r="B105" s="25"/>
      <c r="C105" s="20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20"/>
      <c r="O105" s="20"/>
      <c r="P105" s="20"/>
    </row>
    <row r="106" spans="1:17" s="31" customFormat="1" ht="33" customHeight="1" x14ac:dyDescent="0.25">
      <c r="A106" s="30"/>
      <c r="B106" s="25"/>
      <c r="C106" s="20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20"/>
      <c r="O106" s="20"/>
      <c r="P106" s="20"/>
    </row>
    <row r="107" spans="1:17" s="31" customFormat="1" ht="33" customHeight="1" x14ac:dyDescent="0.25">
      <c r="A107" s="30"/>
      <c r="B107" s="25"/>
      <c r="C107" s="20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20"/>
      <c r="O107" s="20"/>
      <c r="P107" s="20"/>
    </row>
  </sheetData>
  <mergeCells count="12">
    <mergeCell ref="A1:A5"/>
    <mergeCell ref="P1:P5"/>
    <mergeCell ref="D2:E4"/>
    <mergeCell ref="F2:M2"/>
    <mergeCell ref="F3:G4"/>
    <mergeCell ref="H3:I4"/>
    <mergeCell ref="J3:K4"/>
    <mergeCell ref="L3:M4"/>
    <mergeCell ref="C1:C5"/>
    <mergeCell ref="D1:M1"/>
    <mergeCell ref="N1:O4"/>
    <mergeCell ref="B1:B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topLeftCell="B1" zoomScale="118" zoomScaleNormal="118" workbookViewId="0">
      <selection activeCell="D1" sqref="D1:D5"/>
    </sheetView>
  </sheetViews>
  <sheetFormatPr defaultColWidth="8.140625" defaultRowHeight="11.25" x14ac:dyDescent="0.25"/>
  <cols>
    <col min="1" max="1" width="0" style="1" hidden="1" customWidth="1"/>
    <col min="2" max="2" width="4.42578125" style="1" customWidth="1"/>
    <col min="3" max="3" width="25" style="40" customWidth="1"/>
    <col min="4" max="4" width="6.7109375" style="42" customWidth="1"/>
    <col min="5" max="5" width="8.5703125" style="44" customWidth="1"/>
    <col min="6" max="6" width="8.140625" style="44" customWidth="1"/>
    <col min="7" max="7" width="7.42578125" style="44" customWidth="1"/>
    <col min="8" max="8" width="8" style="44" customWidth="1"/>
    <col min="9" max="9" width="7.85546875" style="44" customWidth="1"/>
    <col min="10" max="10" width="7.5703125" style="44" customWidth="1"/>
    <col min="11" max="11" width="8.85546875" style="44" customWidth="1"/>
    <col min="12" max="12" width="10" style="44" customWidth="1"/>
    <col min="13" max="13" width="6.28515625" style="44" customWidth="1"/>
    <col min="14" max="14" width="5.5703125" style="44" customWidth="1"/>
    <col min="15" max="15" width="6.42578125" style="44" customWidth="1"/>
    <col min="16" max="16" width="6.42578125" style="42" customWidth="1"/>
    <col min="17" max="17" width="6.7109375" style="42" customWidth="1"/>
    <col min="18" max="16384" width="8.140625" style="42"/>
  </cols>
  <sheetData>
    <row r="1" spans="1:17" ht="21" customHeight="1" x14ac:dyDescent="0.25">
      <c r="A1" s="60"/>
      <c r="B1" s="66" t="s">
        <v>0</v>
      </c>
      <c r="C1" s="59" t="s">
        <v>77</v>
      </c>
      <c r="D1" s="59" t="s">
        <v>1</v>
      </c>
      <c r="E1" s="65" t="s">
        <v>2</v>
      </c>
      <c r="F1" s="65"/>
      <c r="G1" s="65"/>
      <c r="H1" s="65"/>
      <c r="I1" s="65"/>
      <c r="J1" s="65"/>
      <c r="K1" s="65"/>
      <c r="L1" s="65"/>
      <c r="M1" s="65"/>
      <c r="N1" s="65"/>
      <c r="O1" s="63" t="s">
        <v>3</v>
      </c>
      <c r="P1" s="63"/>
      <c r="Q1" s="63" t="s">
        <v>4</v>
      </c>
    </row>
    <row r="2" spans="1:17" ht="13.5" customHeight="1" x14ac:dyDescent="0.25">
      <c r="A2" s="61"/>
      <c r="B2" s="66"/>
      <c r="C2" s="59"/>
      <c r="D2" s="59"/>
      <c r="E2" s="64" t="s">
        <v>5</v>
      </c>
      <c r="F2" s="64"/>
      <c r="G2" s="65" t="s">
        <v>6</v>
      </c>
      <c r="H2" s="65"/>
      <c r="I2" s="65"/>
      <c r="J2" s="65"/>
      <c r="K2" s="65"/>
      <c r="L2" s="65"/>
      <c r="M2" s="65"/>
      <c r="N2" s="65"/>
      <c r="O2" s="63"/>
      <c r="P2" s="63"/>
      <c r="Q2" s="63"/>
    </row>
    <row r="3" spans="1:17" ht="18.75" customHeight="1" x14ac:dyDescent="0.25">
      <c r="A3" s="61"/>
      <c r="B3" s="66"/>
      <c r="C3" s="59"/>
      <c r="D3" s="59"/>
      <c r="E3" s="64"/>
      <c r="F3" s="64"/>
      <c r="G3" s="64" t="s">
        <v>7</v>
      </c>
      <c r="H3" s="64"/>
      <c r="I3" s="64" t="s">
        <v>8</v>
      </c>
      <c r="J3" s="64"/>
      <c r="K3" s="64" t="s">
        <v>9</v>
      </c>
      <c r="L3" s="64"/>
      <c r="M3" s="64" t="s">
        <v>10</v>
      </c>
      <c r="N3" s="64"/>
      <c r="O3" s="63"/>
      <c r="P3" s="63"/>
      <c r="Q3" s="63"/>
    </row>
    <row r="4" spans="1:17" ht="38.25" customHeight="1" x14ac:dyDescent="0.25">
      <c r="A4" s="61"/>
      <c r="B4" s="66"/>
      <c r="C4" s="59"/>
      <c r="D4" s="59"/>
      <c r="E4" s="64"/>
      <c r="F4" s="64"/>
      <c r="G4" s="64"/>
      <c r="H4" s="64"/>
      <c r="I4" s="64"/>
      <c r="J4" s="64"/>
      <c r="K4" s="64"/>
      <c r="L4" s="64"/>
      <c r="M4" s="64"/>
      <c r="N4" s="64"/>
      <c r="O4" s="63"/>
      <c r="P4" s="63"/>
      <c r="Q4" s="63"/>
    </row>
    <row r="5" spans="1:17" ht="22.5" customHeight="1" x14ac:dyDescent="0.25">
      <c r="A5" s="62"/>
      <c r="B5" s="66"/>
      <c r="C5" s="59"/>
      <c r="D5" s="59"/>
      <c r="E5" s="36" t="s">
        <v>11</v>
      </c>
      <c r="F5" s="36" t="s">
        <v>12</v>
      </c>
      <c r="G5" s="36" t="s">
        <v>11</v>
      </c>
      <c r="H5" s="36" t="s">
        <v>12</v>
      </c>
      <c r="I5" s="36" t="s">
        <v>11</v>
      </c>
      <c r="J5" s="36" t="s">
        <v>12</v>
      </c>
      <c r="K5" s="36" t="s">
        <v>11</v>
      </c>
      <c r="L5" s="36" t="s">
        <v>12</v>
      </c>
      <c r="M5" s="36" t="s">
        <v>11</v>
      </c>
      <c r="N5" s="36" t="s">
        <v>12</v>
      </c>
      <c r="O5" s="36" t="s">
        <v>11</v>
      </c>
      <c r="P5" s="35" t="s">
        <v>12</v>
      </c>
      <c r="Q5" s="63"/>
    </row>
    <row r="6" spans="1:17" ht="15.75" customHeight="1" x14ac:dyDescent="0.25">
      <c r="B6" s="37">
        <v>1</v>
      </c>
      <c r="C6" s="37">
        <v>2</v>
      </c>
      <c r="D6" s="37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10</v>
      </c>
      <c r="L6" s="2">
        <v>11</v>
      </c>
      <c r="M6" s="2">
        <v>12</v>
      </c>
      <c r="N6" s="2">
        <v>13</v>
      </c>
      <c r="O6" s="2">
        <v>14</v>
      </c>
      <c r="P6" s="37">
        <v>15</v>
      </c>
      <c r="Q6" s="37">
        <v>19</v>
      </c>
    </row>
    <row r="7" spans="1:17" s="39" customFormat="1" ht="10.5" x14ac:dyDescent="0.25">
      <c r="A7" s="10"/>
      <c r="B7" s="55" t="s">
        <v>14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7" x14ac:dyDescent="0.25">
      <c r="B8" s="37"/>
      <c r="C8" s="40" t="s">
        <v>13</v>
      </c>
      <c r="D8" s="40"/>
      <c r="E8" s="46">
        <f>E9+E33+E34+E35</f>
        <v>8702</v>
      </c>
      <c r="F8" s="48">
        <f>F9+F33+F34+F35</f>
        <v>8701.43</v>
      </c>
      <c r="G8" s="43">
        <f t="shared" ref="G8:N8" si="0">G9+G33+G34+G35</f>
        <v>136.19999999999999</v>
      </c>
      <c r="H8" s="43">
        <f t="shared" si="0"/>
        <v>136.19999999999999</v>
      </c>
      <c r="I8" s="43">
        <f t="shared" si="0"/>
        <v>1679.1999999999998</v>
      </c>
      <c r="J8" s="43">
        <f t="shared" si="0"/>
        <v>1679.1999999999998</v>
      </c>
      <c r="K8" s="43">
        <f t="shared" si="0"/>
        <v>6886.6</v>
      </c>
      <c r="L8" s="43">
        <f t="shared" si="0"/>
        <v>6886.0300000000007</v>
      </c>
      <c r="M8" s="43">
        <f t="shared" si="0"/>
        <v>0</v>
      </c>
      <c r="N8" s="43">
        <f t="shared" si="0"/>
        <v>0</v>
      </c>
      <c r="O8" s="43">
        <v>100</v>
      </c>
      <c r="P8" s="40">
        <f t="shared" ref="P8:P35" si="1">F8/E8*100</f>
        <v>99.993449781659393</v>
      </c>
      <c r="Q8" s="40">
        <f t="shared" ref="Q8:Q35" si="2">P8/O8%</f>
        <v>99.993449781659393</v>
      </c>
    </row>
    <row r="9" spans="1:17" ht="33.75" customHeight="1" x14ac:dyDescent="0.25">
      <c r="A9" s="1">
        <v>12</v>
      </c>
      <c r="B9" s="37">
        <v>1</v>
      </c>
      <c r="C9" s="40" t="s">
        <v>15</v>
      </c>
      <c r="D9" s="59" t="s">
        <v>73</v>
      </c>
      <c r="E9" s="43">
        <f t="shared" ref="E9:F35" si="3">G9+I9+K9+M9</f>
        <v>8702</v>
      </c>
      <c r="F9" s="43">
        <f t="shared" si="3"/>
        <v>8701.43</v>
      </c>
      <c r="G9" s="43">
        <f>G10+G30</f>
        <v>136.19999999999999</v>
      </c>
      <c r="H9" s="43">
        <f>H10+H30</f>
        <v>136.19999999999999</v>
      </c>
      <c r="I9" s="43">
        <f>I10+I18+I30</f>
        <v>1679.1999999999998</v>
      </c>
      <c r="J9" s="43">
        <f>J10+J18+J30</f>
        <v>1679.1999999999998</v>
      </c>
      <c r="K9" s="43">
        <f>K10+K18+K28+K30</f>
        <v>6886.6</v>
      </c>
      <c r="L9" s="43">
        <f>L10+L18+L28+L30</f>
        <v>6886.0300000000007</v>
      </c>
      <c r="M9" s="43">
        <f>M10+M19+M29+M32</f>
        <v>0</v>
      </c>
      <c r="N9" s="43">
        <f>N10+N19+N29+N32</f>
        <v>0</v>
      </c>
      <c r="O9" s="43">
        <v>100</v>
      </c>
      <c r="P9" s="40">
        <f t="shared" si="1"/>
        <v>99.993449781659393</v>
      </c>
      <c r="Q9" s="40">
        <f t="shared" si="2"/>
        <v>99.993449781659393</v>
      </c>
    </row>
    <row r="10" spans="1:17" ht="32.25" customHeight="1" x14ac:dyDescent="0.25">
      <c r="B10" s="37"/>
      <c r="C10" s="40" t="s">
        <v>16</v>
      </c>
      <c r="D10" s="59"/>
      <c r="E10" s="43">
        <f>E11+E12+E13++E14++E15+E16+E17</f>
        <v>3389.2</v>
      </c>
      <c r="F10" s="43">
        <f t="shared" ref="F10:N10" si="4">F11+F12+F13++F14++F15+F16+F17</f>
        <v>3389.2</v>
      </c>
      <c r="G10" s="43">
        <f t="shared" si="4"/>
        <v>136.19999999999999</v>
      </c>
      <c r="H10" s="43">
        <f t="shared" si="4"/>
        <v>136.19999999999999</v>
      </c>
      <c r="I10" s="43">
        <f t="shared" si="4"/>
        <v>329.3</v>
      </c>
      <c r="J10" s="43">
        <f t="shared" si="4"/>
        <v>329.3</v>
      </c>
      <c r="K10" s="43">
        <f t="shared" si="4"/>
        <v>2923.7000000000003</v>
      </c>
      <c r="L10" s="43">
        <f t="shared" si="4"/>
        <v>2923.7000000000003</v>
      </c>
      <c r="M10" s="43">
        <f t="shared" si="4"/>
        <v>0</v>
      </c>
      <c r="N10" s="43">
        <f t="shared" si="4"/>
        <v>0</v>
      </c>
      <c r="O10" s="43">
        <v>100</v>
      </c>
      <c r="P10" s="40">
        <f t="shared" si="1"/>
        <v>100</v>
      </c>
      <c r="Q10" s="40">
        <f t="shared" si="2"/>
        <v>100</v>
      </c>
    </row>
    <row r="11" spans="1:17" ht="25.5" customHeight="1" x14ac:dyDescent="0.25">
      <c r="B11" s="37"/>
      <c r="C11" s="40" t="s">
        <v>17</v>
      </c>
      <c r="D11" s="59"/>
      <c r="E11" s="43">
        <f t="shared" si="3"/>
        <v>1422.4</v>
      </c>
      <c r="F11" s="43">
        <f t="shared" si="3"/>
        <v>1422.4</v>
      </c>
      <c r="G11" s="43">
        <v>0</v>
      </c>
      <c r="H11" s="43">
        <v>0</v>
      </c>
      <c r="I11" s="43">
        <v>79.900000000000006</v>
      </c>
      <c r="J11" s="43">
        <v>79.900000000000006</v>
      </c>
      <c r="K11" s="43">
        <v>1342.5</v>
      </c>
      <c r="L11" s="43">
        <v>1342.5</v>
      </c>
      <c r="M11" s="43">
        <v>0</v>
      </c>
      <c r="N11" s="43">
        <v>0</v>
      </c>
      <c r="O11" s="43">
        <v>100</v>
      </c>
      <c r="P11" s="40">
        <f t="shared" si="1"/>
        <v>100</v>
      </c>
      <c r="Q11" s="40">
        <f t="shared" si="2"/>
        <v>100</v>
      </c>
    </row>
    <row r="12" spans="1:17" ht="21" customHeight="1" x14ac:dyDescent="0.25">
      <c r="B12" s="37"/>
      <c r="C12" s="40" t="s">
        <v>18</v>
      </c>
      <c r="D12" s="59"/>
      <c r="E12" s="43">
        <f t="shared" si="3"/>
        <v>1233.8</v>
      </c>
      <c r="F12" s="43">
        <f t="shared" si="3"/>
        <v>1233.8</v>
      </c>
      <c r="G12" s="43">
        <v>0</v>
      </c>
      <c r="H12" s="43">
        <v>0</v>
      </c>
      <c r="I12" s="43">
        <v>0</v>
      </c>
      <c r="J12" s="43">
        <v>0</v>
      </c>
      <c r="K12" s="43">
        <v>1233.8</v>
      </c>
      <c r="L12" s="43">
        <v>1233.8</v>
      </c>
      <c r="M12" s="43">
        <v>0</v>
      </c>
      <c r="N12" s="43">
        <v>0</v>
      </c>
      <c r="O12" s="43">
        <v>100</v>
      </c>
      <c r="P12" s="40">
        <f t="shared" si="1"/>
        <v>100</v>
      </c>
      <c r="Q12" s="40">
        <f t="shared" si="2"/>
        <v>100</v>
      </c>
    </row>
    <row r="13" spans="1:17" ht="22.5" customHeight="1" x14ac:dyDescent="0.25">
      <c r="B13" s="37"/>
      <c r="C13" s="40" t="s">
        <v>19</v>
      </c>
      <c r="D13" s="59"/>
      <c r="E13" s="43">
        <f t="shared" si="3"/>
        <v>136.19999999999999</v>
      </c>
      <c r="F13" s="43">
        <f t="shared" si="3"/>
        <v>136.19999999999999</v>
      </c>
      <c r="G13" s="43">
        <v>136.19999999999999</v>
      </c>
      <c r="H13" s="43">
        <v>136.19999999999999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100</v>
      </c>
      <c r="P13" s="40">
        <f t="shared" si="1"/>
        <v>100</v>
      </c>
      <c r="Q13" s="40">
        <f t="shared" si="2"/>
        <v>100</v>
      </c>
    </row>
    <row r="14" spans="1:17" ht="19.5" customHeight="1" x14ac:dyDescent="0.25">
      <c r="B14" s="37"/>
      <c r="C14" s="40" t="s">
        <v>20</v>
      </c>
      <c r="D14" s="59"/>
      <c r="E14" s="43">
        <f t="shared" si="3"/>
        <v>120</v>
      </c>
      <c r="F14" s="43">
        <f t="shared" si="3"/>
        <v>120</v>
      </c>
      <c r="G14" s="43">
        <v>0</v>
      </c>
      <c r="H14" s="43">
        <v>0</v>
      </c>
      <c r="I14" s="43">
        <v>0</v>
      </c>
      <c r="J14" s="43">
        <v>0</v>
      </c>
      <c r="K14" s="43">
        <v>120</v>
      </c>
      <c r="L14" s="43">
        <v>120</v>
      </c>
      <c r="M14" s="43">
        <v>0</v>
      </c>
      <c r="N14" s="43">
        <v>0</v>
      </c>
      <c r="O14" s="43">
        <v>100</v>
      </c>
      <c r="P14" s="40">
        <f t="shared" si="1"/>
        <v>100</v>
      </c>
      <c r="Q14" s="40">
        <f t="shared" si="2"/>
        <v>100</v>
      </c>
    </row>
    <row r="15" spans="1:17" ht="32.25" customHeight="1" x14ac:dyDescent="0.25">
      <c r="B15" s="37"/>
      <c r="C15" s="40" t="s">
        <v>21</v>
      </c>
      <c r="D15" s="59"/>
      <c r="E15" s="43">
        <f t="shared" si="3"/>
        <v>23.9</v>
      </c>
      <c r="F15" s="43">
        <f t="shared" si="3"/>
        <v>23.9</v>
      </c>
      <c r="G15" s="43">
        <v>0</v>
      </c>
      <c r="H15" s="43">
        <v>0</v>
      </c>
      <c r="I15" s="43">
        <v>9</v>
      </c>
      <c r="J15" s="43">
        <v>9</v>
      </c>
      <c r="K15" s="43">
        <v>14.9</v>
      </c>
      <c r="L15" s="43">
        <v>14.9</v>
      </c>
      <c r="M15" s="43">
        <v>0</v>
      </c>
      <c r="N15" s="43">
        <v>0</v>
      </c>
      <c r="O15" s="43">
        <v>100</v>
      </c>
      <c r="P15" s="40">
        <f t="shared" si="1"/>
        <v>100</v>
      </c>
      <c r="Q15" s="40">
        <f t="shared" si="2"/>
        <v>100</v>
      </c>
    </row>
    <row r="16" spans="1:17" ht="13.5" customHeight="1" x14ac:dyDescent="0.25">
      <c r="B16" s="37"/>
      <c r="C16" s="42" t="s">
        <v>22</v>
      </c>
      <c r="D16" s="59"/>
      <c r="E16" s="43">
        <f t="shared" si="3"/>
        <v>209.1</v>
      </c>
      <c r="F16" s="43">
        <f t="shared" si="3"/>
        <v>209.1</v>
      </c>
      <c r="G16" s="43">
        <v>0</v>
      </c>
      <c r="H16" s="43">
        <v>0</v>
      </c>
      <c r="I16" s="43">
        <v>0</v>
      </c>
      <c r="J16" s="43">
        <v>0</v>
      </c>
      <c r="K16" s="43">
        <v>209.1</v>
      </c>
      <c r="L16" s="43">
        <v>209.1</v>
      </c>
      <c r="M16" s="43">
        <v>0</v>
      </c>
      <c r="N16" s="43">
        <v>0</v>
      </c>
      <c r="O16" s="43">
        <v>100</v>
      </c>
      <c r="P16" s="40">
        <f t="shared" si="1"/>
        <v>100</v>
      </c>
      <c r="Q16" s="40">
        <f t="shared" si="2"/>
        <v>100</v>
      </c>
    </row>
    <row r="17" spans="2:17" ht="13.5" customHeight="1" x14ac:dyDescent="0.25">
      <c r="B17" s="37"/>
      <c r="C17" s="40" t="s">
        <v>75</v>
      </c>
      <c r="D17" s="59"/>
      <c r="E17" s="43">
        <f t="shared" ref="E17" si="5">G17+I17+K17+M17</f>
        <v>243.8</v>
      </c>
      <c r="F17" s="43">
        <f t="shared" ref="F17" si="6">H17+J17+L17+N17</f>
        <v>243.8</v>
      </c>
      <c r="G17" s="43">
        <v>0</v>
      </c>
      <c r="H17" s="43">
        <v>0</v>
      </c>
      <c r="I17" s="43">
        <v>240.4</v>
      </c>
      <c r="J17" s="43">
        <v>240.4</v>
      </c>
      <c r="K17" s="43">
        <v>3.4</v>
      </c>
      <c r="L17" s="43">
        <v>3.4</v>
      </c>
      <c r="M17" s="43">
        <v>0</v>
      </c>
      <c r="N17" s="43">
        <v>0</v>
      </c>
      <c r="O17" s="43"/>
      <c r="P17" s="40"/>
      <c r="Q17" s="40"/>
    </row>
    <row r="18" spans="2:17" ht="33" customHeight="1" x14ac:dyDescent="0.25">
      <c r="B18" s="37"/>
      <c r="C18" s="40" t="s">
        <v>23</v>
      </c>
      <c r="D18" s="59"/>
      <c r="E18" s="43">
        <f>E19+E20+E21+E22+E23+E24+E25+E26+E27</f>
        <v>4446.6000000000004</v>
      </c>
      <c r="F18" s="43">
        <f t="shared" ref="F18:N18" si="7">F19+F20+F21+F22+F23+F24+F25+F26+F27</f>
        <v>4446.03</v>
      </c>
      <c r="G18" s="43">
        <f t="shared" si="7"/>
        <v>0</v>
      </c>
      <c r="H18" s="43">
        <f t="shared" si="7"/>
        <v>0</v>
      </c>
      <c r="I18" s="43">
        <f t="shared" si="7"/>
        <v>1349.8999999999999</v>
      </c>
      <c r="J18" s="43">
        <f t="shared" si="7"/>
        <v>1349.8999999999999</v>
      </c>
      <c r="K18" s="43">
        <f t="shared" si="7"/>
        <v>3096.7</v>
      </c>
      <c r="L18" s="48">
        <f t="shared" si="7"/>
        <v>3096.1299999999997</v>
      </c>
      <c r="M18" s="43">
        <f t="shared" si="7"/>
        <v>0</v>
      </c>
      <c r="N18" s="43">
        <f t="shared" si="7"/>
        <v>0</v>
      </c>
      <c r="O18" s="43">
        <v>100</v>
      </c>
      <c r="P18" s="40">
        <f t="shared" si="1"/>
        <v>99.987181217109693</v>
      </c>
      <c r="Q18" s="40">
        <f t="shared" si="2"/>
        <v>99.987181217109693</v>
      </c>
    </row>
    <row r="19" spans="2:17" ht="21.75" customHeight="1" x14ac:dyDescent="0.25">
      <c r="B19" s="37"/>
      <c r="C19" s="40" t="s">
        <v>24</v>
      </c>
      <c r="D19" s="59"/>
      <c r="E19" s="43">
        <f t="shared" si="3"/>
        <v>1094.3</v>
      </c>
      <c r="F19" s="43">
        <f>H19+J19+L19+N19</f>
        <v>1093.73</v>
      </c>
      <c r="G19" s="43">
        <f>G20+G21+G22+G23+G24+G25+G26+G28+G29</f>
        <v>0</v>
      </c>
      <c r="H19" s="43">
        <f t="shared" ref="H19:N19" si="8">H20+H21+H22+H23+H24+H25+H26+H28+H29</f>
        <v>0</v>
      </c>
      <c r="I19" s="43">
        <v>0</v>
      </c>
      <c r="J19" s="43">
        <v>0</v>
      </c>
      <c r="K19" s="43">
        <v>1094.3</v>
      </c>
      <c r="L19" s="43">
        <v>1093.73</v>
      </c>
      <c r="M19" s="43">
        <f t="shared" si="8"/>
        <v>0</v>
      </c>
      <c r="N19" s="43">
        <f t="shared" si="8"/>
        <v>0</v>
      </c>
      <c r="O19" s="43">
        <v>100</v>
      </c>
      <c r="P19" s="40">
        <f t="shared" si="1"/>
        <v>99.947911907155259</v>
      </c>
      <c r="Q19" s="40">
        <f t="shared" si="2"/>
        <v>99.947911907155259</v>
      </c>
    </row>
    <row r="20" spans="2:17" ht="15.75" customHeight="1" x14ac:dyDescent="0.25">
      <c r="B20" s="37"/>
      <c r="C20" s="40" t="s">
        <v>25</v>
      </c>
      <c r="D20" s="59"/>
      <c r="E20" s="43">
        <f t="shared" si="3"/>
        <v>1714.8</v>
      </c>
      <c r="F20" s="43">
        <f t="shared" si="3"/>
        <v>1714.8</v>
      </c>
      <c r="G20" s="43">
        <v>0</v>
      </c>
      <c r="H20" s="43">
        <v>0</v>
      </c>
      <c r="I20" s="43">
        <v>0</v>
      </c>
      <c r="J20" s="43">
        <v>0</v>
      </c>
      <c r="K20" s="43">
        <v>1714.8</v>
      </c>
      <c r="L20" s="43">
        <v>1714.8</v>
      </c>
      <c r="M20" s="43">
        <v>0</v>
      </c>
      <c r="N20" s="43">
        <v>0</v>
      </c>
      <c r="O20" s="43">
        <v>100</v>
      </c>
      <c r="P20" s="40">
        <f t="shared" si="1"/>
        <v>100</v>
      </c>
      <c r="Q20" s="40">
        <f t="shared" si="2"/>
        <v>100</v>
      </c>
    </row>
    <row r="21" spans="2:17" ht="16.5" customHeight="1" x14ac:dyDescent="0.25">
      <c r="B21" s="37"/>
      <c r="C21" s="40" t="s">
        <v>26</v>
      </c>
      <c r="D21" s="59"/>
      <c r="E21" s="43">
        <f t="shared" si="3"/>
        <v>283.8</v>
      </c>
      <c r="F21" s="43">
        <f t="shared" si="3"/>
        <v>283.8</v>
      </c>
      <c r="G21" s="43">
        <v>0</v>
      </c>
      <c r="H21" s="43">
        <v>0</v>
      </c>
      <c r="I21" s="43">
        <v>129.30000000000001</v>
      </c>
      <c r="J21" s="43">
        <v>129.30000000000001</v>
      </c>
      <c r="K21" s="43">
        <v>154.5</v>
      </c>
      <c r="L21" s="43">
        <v>154.5</v>
      </c>
      <c r="M21" s="43">
        <v>0</v>
      </c>
      <c r="N21" s="43">
        <v>0</v>
      </c>
      <c r="O21" s="43">
        <v>100</v>
      </c>
      <c r="P21" s="40">
        <f t="shared" si="1"/>
        <v>100</v>
      </c>
      <c r="Q21" s="40">
        <f t="shared" si="2"/>
        <v>100</v>
      </c>
    </row>
    <row r="22" spans="2:17" ht="18.75" customHeight="1" x14ac:dyDescent="0.25">
      <c r="B22" s="37"/>
      <c r="C22" s="40" t="s">
        <v>27</v>
      </c>
      <c r="D22" s="59"/>
      <c r="E22" s="43">
        <f t="shared" si="3"/>
        <v>102</v>
      </c>
      <c r="F22" s="43">
        <f t="shared" si="3"/>
        <v>102</v>
      </c>
      <c r="G22" s="43">
        <v>0</v>
      </c>
      <c r="H22" s="43">
        <v>0</v>
      </c>
      <c r="I22" s="43">
        <v>0</v>
      </c>
      <c r="J22" s="43">
        <v>0</v>
      </c>
      <c r="K22" s="43">
        <v>102</v>
      </c>
      <c r="L22" s="43">
        <v>102</v>
      </c>
      <c r="M22" s="43">
        <v>0</v>
      </c>
      <c r="N22" s="43">
        <v>0</v>
      </c>
      <c r="O22" s="43">
        <v>100</v>
      </c>
      <c r="P22" s="40">
        <f t="shared" si="1"/>
        <v>100</v>
      </c>
      <c r="Q22" s="40">
        <f t="shared" si="2"/>
        <v>100</v>
      </c>
    </row>
    <row r="23" spans="2:17" ht="20.25" customHeight="1" x14ac:dyDescent="0.25">
      <c r="B23" s="37"/>
      <c r="C23" s="7" t="s">
        <v>28</v>
      </c>
      <c r="D23" s="59"/>
      <c r="E23" s="43">
        <f t="shared" si="3"/>
        <v>50.7</v>
      </c>
      <c r="F23" s="43">
        <f t="shared" si="3"/>
        <v>50.7</v>
      </c>
      <c r="G23" s="43">
        <v>0</v>
      </c>
      <c r="H23" s="43">
        <v>0</v>
      </c>
      <c r="I23" s="43">
        <v>39</v>
      </c>
      <c r="J23" s="43">
        <v>39</v>
      </c>
      <c r="K23" s="43">
        <v>11.7</v>
      </c>
      <c r="L23" s="43">
        <v>11.7</v>
      </c>
      <c r="M23" s="43">
        <v>0</v>
      </c>
      <c r="N23" s="43">
        <v>0</v>
      </c>
      <c r="O23" s="43">
        <v>100</v>
      </c>
      <c r="P23" s="40">
        <f t="shared" si="1"/>
        <v>100</v>
      </c>
      <c r="Q23" s="40">
        <f t="shared" si="2"/>
        <v>100</v>
      </c>
    </row>
    <row r="24" spans="2:17" ht="24.75" customHeight="1" x14ac:dyDescent="0.25">
      <c r="B24" s="37"/>
      <c r="C24" s="40" t="s">
        <v>29</v>
      </c>
      <c r="D24" s="59"/>
      <c r="E24" s="43">
        <f t="shared" si="3"/>
        <v>0</v>
      </c>
      <c r="F24" s="43">
        <f t="shared" si="3"/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100</v>
      </c>
      <c r="P24" s="40" t="e">
        <f t="shared" si="1"/>
        <v>#DIV/0!</v>
      </c>
      <c r="Q24" s="40" t="e">
        <f t="shared" si="2"/>
        <v>#DIV/0!</v>
      </c>
    </row>
    <row r="25" spans="2:17" ht="19.5" customHeight="1" x14ac:dyDescent="0.25">
      <c r="B25" s="37"/>
      <c r="C25" s="7" t="s">
        <v>30</v>
      </c>
      <c r="D25" s="59"/>
      <c r="E25" s="43">
        <f t="shared" si="3"/>
        <v>0</v>
      </c>
      <c r="F25" s="43">
        <f t="shared" si="3"/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100</v>
      </c>
      <c r="P25" s="40" t="e">
        <f t="shared" si="1"/>
        <v>#DIV/0!</v>
      </c>
      <c r="Q25" s="40" t="e">
        <f t="shared" si="2"/>
        <v>#DIV/0!</v>
      </c>
    </row>
    <row r="26" spans="2:17" ht="19.5" customHeight="1" x14ac:dyDescent="0.25">
      <c r="B26" s="37"/>
      <c r="C26" s="40" t="s">
        <v>31</v>
      </c>
      <c r="D26" s="59"/>
      <c r="E26" s="43">
        <f t="shared" si="3"/>
        <v>0</v>
      </c>
      <c r="F26" s="43">
        <f t="shared" si="3"/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100</v>
      </c>
      <c r="P26" s="40" t="e">
        <f t="shared" si="1"/>
        <v>#DIV/0!</v>
      </c>
      <c r="Q26" s="40" t="e">
        <f t="shared" si="2"/>
        <v>#DIV/0!</v>
      </c>
    </row>
    <row r="27" spans="2:17" ht="19.5" customHeight="1" x14ac:dyDescent="0.25">
      <c r="B27" s="37"/>
      <c r="C27" s="40" t="s">
        <v>76</v>
      </c>
      <c r="D27" s="59"/>
      <c r="E27" s="43">
        <f t="shared" ref="E27" si="9">G27+I27+K27+M27</f>
        <v>1201</v>
      </c>
      <c r="F27" s="43">
        <f t="shared" ref="F27" si="10">H27+J27+L27+N27</f>
        <v>1201</v>
      </c>
      <c r="G27" s="43">
        <v>0</v>
      </c>
      <c r="H27" s="43">
        <v>0</v>
      </c>
      <c r="I27" s="43">
        <v>1181.5999999999999</v>
      </c>
      <c r="J27" s="43">
        <v>1181.5999999999999</v>
      </c>
      <c r="K27" s="43">
        <v>19.399999999999999</v>
      </c>
      <c r="L27" s="43">
        <v>19.399999999999999</v>
      </c>
      <c r="M27" s="43">
        <v>0</v>
      </c>
      <c r="N27" s="43">
        <v>0</v>
      </c>
      <c r="O27" s="43">
        <v>100</v>
      </c>
      <c r="P27" s="40">
        <f t="shared" ref="P27" si="11">F27/E27*100</f>
        <v>100</v>
      </c>
      <c r="Q27" s="40">
        <f t="shared" ref="Q27" si="12">P27/O27%</f>
        <v>100</v>
      </c>
    </row>
    <row r="28" spans="2:17" ht="21.75" customHeight="1" x14ac:dyDescent="0.25">
      <c r="B28" s="37"/>
      <c r="C28" s="40" t="s">
        <v>32</v>
      </c>
      <c r="D28" s="59"/>
      <c r="E28" s="43">
        <f t="shared" si="3"/>
        <v>195.1</v>
      </c>
      <c r="F28" s="43">
        <f t="shared" si="3"/>
        <v>195.1</v>
      </c>
      <c r="G28" s="43">
        <f t="shared" ref="G28:J28" si="13">G29</f>
        <v>0</v>
      </c>
      <c r="H28" s="43">
        <f t="shared" si="13"/>
        <v>0</v>
      </c>
      <c r="I28" s="43">
        <f t="shared" si="13"/>
        <v>0</v>
      </c>
      <c r="J28" s="43">
        <f t="shared" si="13"/>
        <v>0</v>
      </c>
      <c r="K28" s="43">
        <f>K29</f>
        <v>195.1</v>
      </c>
      <c r="L28" s="43">
        <f t="shared" ref="L28:N28" si="14">L29</f>
        <v>195.1</v>
      </c>
      <c r="M28" s="43">
        <f t="shared" si="14"/>
        <v>0</v>
      </c>
      <c r="N28" s="43">
        <f t="shared" si="14"/>
        <v>0</v>
      </c>
      <c r="O28" s="43">
        <v>100</v>
      </c>
      <c r="P28" s="40">
        <f t="shared" si="1"/>
        <v>100</v>
      </c>
      <c r="Q28" s="40">
        <f t="shared" si="2"/>
        <v>100</v>
      </c>
    </row>
    <row r="29" spans="2:17" ht="19.5" customHeight="1" x14ac:dyDescent="0.25">
      <c r="B29" s="37"/>
      <c r="C29" s="40" t="s">
        <v>33</v>
      </c>
      <c r="D29" s="59"/>
      <c r="E29" s="43">
        <f t="shared" si="3"/>
        <v>195.1</v>
      </c>
      <c r="F29" s="43">
        <f t="shared" si="3"/>
        <v>195.1</v>
      </c>
      <c r="G29" s="43">
        <v>0</v>
      </c>
      <c r="H29" s="43">
        <v>0</v>
      </c>
      <c r="I29" s="43">
        <v>0</v>
      </c>
      <c r="J29" s="43">
        <v>0</v>
      </c>
      <c r="K29" s="43">
        <v>195.1</v>
      </c>
      <c r="L29" s="43">
        <v>195.1</v>
      </c>
      <c r="M29" s="43">
        <v>0</v>
      </c>
      <c r="N29" s="43">
        <v>0</v>
      </c>
      <c r="O29" s="43">
        <v>100</v>
      </c>
      <c r="P29" s="40">
        <f t="shared" si="1"/>
        <v>100</v>
      </c>
      <c r="Q29" s="40">
        <f t="shared" si="2"/>
        <v>100</v>
      </c>
    </row>
    <row r="30" spans="2:17" ht="18.75" customHeight="1" x14ac:dyDescent="0.25">
      <c r="B30" s="37"/>
      <c r="C30" s="40" t="s">
        <v>34</v>
      </c>
      <c r="D30" s="59"/>
      <c r="E30" s="43">
        <f t="shared" si="3"/>
        <v>671.1</v>
      </c>
      <c r="F30" s="43">
        <f t="shared" si="3"/>
        <v>671.1</v>
      </c>
      <c r="G30" s="43">
        <f t="shared" ref="G30:J32" si="15">G32+G31</f>
        <v>0</v>
      </c>
      <c r="H30" s="43">
        <f t="shared" si="15"/>
        <v>0</v>
      </c>
      <c r="I30" s="43">
        <f t="shared" si="15"/>
        <v>0</v>
      </c>
      <c r="J30" s="43">
        <f t="shared" si="15"/>
        <v>0</v>
      </c>
      <c r="K30" s="43">
        <f>K32+K31</f>
        <v>671.1</v>
      </c>
      <c r="L30" s="43">
        <f t="shared" ref="L30" si="16">L32+L31</f>
        <v>671.1</v>
      </c>
      <c r="M30" s="43">
        <v>0</v>
      </c>
      <c r="N30" s="43">
        <v>0</v>
      </c>
      <c r="O30" s="43">
        <v>100</v>
      </c>
      <c r="P30" s="40">
        <f t="shared" si="1"/>
        <v>100</v>
      </c>
      <c r="Q30" s="40">
        <f t="shared" si="2"/>
        <v>100</v>
      </c>
    </row>
    <row r="31" spans="2:17" ht="20.25" customHeight="1" x14ac:dyDescent="0.25">
      <c r="B31" s="37"/>
      <c r="C31" s="40" t="s">
        <v>64</v>
      </c>
      <c r="D31" s="59"/>
      <c r="E31" s="43">
        <f t="shared" si="3"/>
        <v>412.5</v>
      </c>
      <c r="F31" s="43">
        <f t="shared" si="3"/>
        <v>412.5</v>
      </c>
      <c r="G31" s="43">
        <f t="shared" si="15"/>
        <v>0</v>
      </c>
      <c r="H31" s="43">
        <f t="shared" si="15"/>
        <v>0</v>
      </c>
      <c r="I31" s="43">
        <f t="shared" si="15"/>
        <v>0</v>
      </c>
      <c r="J31" s="43">
        <f t="shared" si="15"/>
        <v>0</v>
      </c>
      <c r="K31" s="43">
        <v>412.5</v>
      </c>
      <c r="L31" s="43">
        <v>412.5</v>
      </c>
      <c r="M31" s="43">
        <v>0</v>
      </c>
      <c r="N31" s="43">
        <v>0</v>
      </c>
      <c r="O31" s="43">
        <v>100</v>
      </c>
      <c r="P31" s="40">
        <f t="shared" si="1"/>
        <v>100</v>
      </c>
      <c r="Q31" s="40">
        <f t="shared" si="2"/>
        <v>100</v>
      </c>
    </row>
    <row r="32" spans="2:17" ht="26.25" customHeight="1" x14ac:dyDescent="0.25">
      <c r="B32" s="37"/>
      <c r="C32" s="40" t="s">
        <v>65</v>
      </c>
      <c r="D32" s="59"/>
      <c r="E32" s="43">
        <f t="shared" si="3"/>
        <v>258.60000000000002</v>
      </c>
      <c r="F32" s="43">
        <f t="shared" si="3"/>
        <v>258.60000000000002</v>
      </c>
      <c r="G32" s="43">
        <f t="shared" si="15"/>
        <v>0</v>
      </c>
      <c r="H32" s="43">
        <f t="shared" si="15"/>
        <v>0</v>
      </c>
      <c r="I32" s="43">
        <f t="shared" si="15"/>
        <v>0</v>
      </c>
      <c r="J32" s="43">
        <f t="shared" si="15"/>
        <v>0</v>
      </c>
      <c r="K32" s="43">
        <v>258.60000000000002</v>
      </c>
      <c r="L32" s="43">
        <v>258.60000000000002</v>
      </c>
      <c r="M32" s="43">
        <v>0</v>
      </c>
      <c r="N32" s="43">
        <v>0</v>
      </c>
      <c r="O32" s="43">
        <v>100</v>
      </c>
      <c r="P32" s="40">
        <f t="shared" si="1"/>
        <v>100</v>
      </c>
      <c r="Q32" s="40">
        <f t="shared" si="2"/>
        <v>100</v>
      </c>
    </row>
    <row r="33" spans="1:17" ht="78.75" x14ac:dyDescent="0.25">
      <c r="A33" s="1">
        <v>13</v>
      </c>
      <c r="B33" s="37">
        <v>2</v>
      </c>
      <c r="C33" s="40" t="s">
        <v>66</v>
      </c>
      <c r="D33" s="40" t="s">
        <v>61</v>
      </c>
      <c r="E33" s="44">
        <f t="shared" si="3"/>
        <v>0</v>
      </c>
      <c r="F33" s="43">
        <f t="shared" si="3"/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100</v>
      </c>
      <c r="P33" s="40" t="e">
        <f t="shared" si="1"/>
        <v>#DIV/0!</v>
      </c>
      <c r="Q33" s="40" t="e">
        <f t="shared" si="2"/>
        <v>#DIV/0!</v>
      </c>
    </row>
    <row r="34" spans="1:17" ht="78.75" x14ac:dyDescent="0.25">
      <c r="A34" s="1">
        <v>14</v>
      </c>
      <c r="B34" s="37">
        <v>3</v>
      </c>
      <c r="C34" s="40" t="s">
        <v>67</v>
      </c>
      <c r="D34" s="40" t="s">
        <v>61</v>
      </c>
      <c r="E34" s="44">
        <f t="shared" si="3"/>
        <v>0</v>
      </c>
      <c r="F34" s="43">
        <f t="shared" si="3"/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100</v>
      </c>
      <c r="P34" s="40" t="e">
        <f t="shared" si="1"/>
        <v>#DIV/0!</v>
      </c>
      <c r="Q34" s="40" t="e">
        <f t="shared" si="2"/>
        <v>#DIV/0!</v>
      </c>
    </row>
    <row r="35" spans="1:17" ht="63" customHeight="1" x14ac:dyDescent="0.25">
      <c r="A35" s="1">
        <v>15</v>
      </c>
      <c r="B35" s="37">
        <v>4</v>
      </c>
      <c r="C35" s="40" t="s">
        <v>68</v>
      </c>
      <c r="D35" s="40" t="s">
        <v>61</v>
      </c>
      <c r="E35" s="44">
        <f t="shared" si="3"/>
        <v>0</v>
      </c>
      <c r="F35" s="43">
        <f t="shared" si="3"/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100</v>
      </c>
      <c r="P35" s="40" t="e">
        <f t="shared" si="1"/>
        <v>#DIV/0!</v>
      </c>
      <c r="Q35" s="40" t="e">
        <f t="shared" si="2"/>
        <v>#DIV/0!</v>
      </c>
    </row>
    <row r="36" spans="1:17" s="39" customFormat="1" ht="11.25" hidden="1" customHeight="1" x14ac:dyDescent="0.25">
      <c r="A36" s="10"/>
      <c r="B36" s="58" t="s">
        <v>35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1:17" ht="15.75" hidden="1" customHeight="1" x14ac:dyDescent="0.25">
      <c r="B37" s="37"/>
      <c r="C37" s="40" t="s">
        <v>13</v>
      </c>
      <c r="D37" s="40"/>
      <c r="E37" s="47">
        <f>E38+E65+E66+E67</f>
        <v>20395.200000000004</v>
      </c>
      <c r="F37" s="47">
        <f t="shared" ref="F37:N37" si="17">F38+F65+F66+F67</f>
        <v>20395.200000000004</v>
      </c>
      <c r="G37" s="43">
        <f t="shared" si="17"/>
        <v>1136.2</v>
      </c>
      <c r="H37" s="43">
        <f t="shared" si="17"/>
        <v>1136.2</v>
      </c>
      <c r="I37" s="43">
        <f t="shared" si="17"/>
        <v>9314.4999999999982</v>
      </c>
      <c r="J37" s="43">
        <f t="shared" si="17"/>
        <v>9314.4999999999982</v>
      </c>
      <c r="K37" s="43">
        <f t="shared" si="17"/>
        <v>9944.5</v>
      </c>
      <c r="L37" s="43">
        <f t="shared" si="17"/>
        <v>9944.5</v>
      </c>
      <c r="M37" s="43">
        <f t="shared" si="17"/>
        <v>0</v>
      </c>
      <c r="N37" s="43">
        <f t="shared" si="17"/>
        <v>0</v>
      </c>
      <c r="O37" s="43">
        <v>100</v>
      </c>
      <c r="P37" s="40">
        <f t="shared" ref="P37:P67" si="18">F37/E37*100</f>
        <v>100</v>
      </c>
      <c r="Q37" s="40">
        <f t="shared" ref="Q37:Q67" si="19">P37/O37%</f>
        <v>100</v>
      </c>
    </row>
    <row r="38" spans="1:17" ht="30.75" hidden="1" customHeight="1" x14ac:dyDescent="0.25">
      <c r="A38" s="1">
        <v>19</v>
      </c>
      <c r="B38" s="37">
        <v>1</v>
      </c>
      <c r="C38" s="40" t="s">
        <v>36</v>
      </c>
      <c r="D38" s="59" t="s">
        <v>37</v>
      </c>
      <c r="E38" s="43">
        <f>E39+E46+E56+E58+E60</f>
        <v>20395.200000000004</v>
      </c>
      <c r="F38" s="43">
        <f t="shared" ref="F38:N38" si="20">F39+F46+F56+F58+F60</f>
        <v>20395.200000000004</v>
      </c>
      <c r="G38" s="43">
        <f t="shared" si="20"/>
        <v>1136.2</v>
      </c>
      <c r="H38" s="43">
        <f t="shared" si="20"/>
        <v>1136.2</v>
      </c>
      <c r="I38" s="43">
        <f t="shared" si="20"/>
        <v>9314.4999999999982</v>
      </c>
      <c r="J38" s="43">
        <f t="shared" si="20"/>
        <v>9314.4999999999982</v>
      </c>
      <c r="K38" s="43">
        <f t="shared" si="20"/>
        <v>9944.5</v>
      </c>
      <c r="L38" s="43">
        <f t="shared" si="20"/>
        <v>9944.5</v>
      </c>
      <c r="M38" s="43">
        <f t="shared" si="20"/>
        <v>0</v>
      </c>
      <c r="N38" s="43">
        <f t="shared" si="20"/>
        <v>0</v>
      </c>
      <c r="O38" s="43">
        <v>100</v>
      </c>
      <c r="P38" s="40">
        <f t="shared" si="18"/>
        <v>100</v>
      </c>
      <c r="Q38" s="40">
        <f t="shared" si="19"/>
        <v>100</v>
      </c>
    </row>
    <row r="39" spans="1:17" ht="32.25" hidden="1" customHeight="1" x14ac:dyDescent="0.25">
      <c r="B39" s="41" t="s">
        <v>38</v>
      </c>
      <c r="C39" s="45" t="s">
        <v>39</v>
      </c>
      <c r="D39" s="59"/>
      <c r="E39" s="38">
        <f>G39+I39+K39+M39</f>
        <v>5783.9000000000005</v>
      </c>
      <c r="F39" s="38">
        <f>H39+J39+L39+N39</f>
        <v>5783.9000000000005</v>
      </c>
      <c r="G39" s="38">
        <f>G40+G41+G42+G43+G44+G45</f>
        <v>136.19999999999999</v>
      </c>
      <c r="H39" s="38">
        <f t="shared" ref="H39:N39" si="21">H40+H41+H42+H43+H44+H45</f>
        <v>136.19999999999999</v>
      </c>
      <c r="I39" s="38">
        <f t="shared" si="21"/>
        <v>1212.4000000000001</v>
      </c>
      <c r="J39" s="38">
        <f t="shared" si="21"/>
        <v>1212.4000000000001</v>
      </c>
      <c r="K39" s="38">
        <f t="shared" si="21"/>
        <v>4435.3</v>
      </c>
      <c r="L39" s="38">
        <f t="shared" si="21"/>
        <v>4435.3</v>
      </c>
      <c r="M39" s="38">
        <f t="shared" si="21"/>
        <v>0</v>
      </c>
      <c r="N39" s="43">
        <f t="shared" si="21"/>
        <v>0</v>
      </c>
      <c r="O39" s="43">
        <v>100</v>
      </c>
      <c r="P39" s="40">
        <f t="shared" si="18"/>
        <v>100</v>
      </c>
      <c r="Q39" s="40">
        <f t="shared" si="19"/>
        <v>100</v>
      </c>
    </row>
    <row r="40" spans="1:17" ht="44.25" hidden="1" customHeight="1" x14ac:dyDescent="0.25">
      <c r="B40" s="37"/>
      <c r="C40" s="40" t="s">
        <v>40</v>
      </c>
      <c r="D40" s="59"/>
      <c r="E40" s="43">
        <f t="shared" ref="E40:F62" si="22">G40+I40+K40+M40</f>
        <v>1396.8000000000002</v>
      </c>
      <c r="F40" s="43">
        <f t="shared" si="22"/>
        <v>1396.8000000000002</v>
      </c>
      <c r="G40" s="43">
        <v>0</v>
      </c>
      <c r="H40" s="43">
        <v>0</v>
      </c>
      <c r="I40" s="43">
        <v>153.4</v>
      </c>
      <c r="J40" s="43">
        <v>153.4</v>
      </c>
      <c r="K40" s="43">
        <v>1243.4000000000001</v>
      </c>
      <c r="L40" s="43">
        <v>1243.4000000000001</v>
      </c>
      <c r="M40" s="43">
        <v>0</v>
      </c>
      <c r="N40" s="43">
        <v>0</v>
      </c>
      <c r="O40" s="43">
        <v>100</v>
      </c>
      <c r="P40" s="40">
        <f t="shared" si="18"/>
        <v>100</v>
      </c>
      <c r="Q40" s="40">
        <f t="shared" si="19"/>
        <v>100</v>
      </c>
    </row>
    <row r="41" spans="1:17" ht="31.5" hidden="1" customHeight="1" x14ac:dyDescent="0.25">
      <c r="B41" s="37"/>
      <c r="C41" s="40" t="s">
        <v>41</v>
      </c>
      <c r="D41" s="59"/>
      <c r="E41" s="43">
        <f t="shared" si="22"/>
        <v>2650.8</v>
      </c>
      <c r="F41" s="43">
        <f t="shared" si="22"/>
        <v>2650.8</v>
      </c>
      <c r="G41" s="43">
        <v>0</v>
      </c>
      <c r="H41" s="43">
        <v>0</v>
      </c>
      <c r="I41" s="43">
        <v>0</v>
      </c>
      <c r="J41" s="43">
        <v>0</v>
      </c>
      <c r="K41" s="43">
        <v>2650.8</v>
      </c>
      <c r="L41" s="43">
        <v>2650.8</v>
      </c>
      <c r="M41" s="43">
        <v>0</v>
      </c>
      <c r="N41" s="43">
        <v>0</v>
      </c>
      <c r="O41" s="43">
        <v>100</v>
      </c>
      <c r="P41" s="40">
        <f t="shared" si="18"/>
        <v>100</v>
      </c>
      <c r="Q41" s="40">
        <f t="shared" si="19"/>
        <v>100</v>
      </c>
    </row>
    <row r="42" spans="1:17" ht="43.5" hidden="1" customHeight="1" x14ac:dyDescent="0.25">
      <c r="B42" s="37"/>
      <c r="C42" s="40" t="s">
        <v>42</v>
      </c>
      <c r="D42" s="59"/>
      <c r="E42" s="43">
        <f t="shared" si="22"/>
        <v>136.19999999999999</v>
      </c>
      <c r="F42" s="43">
        <f t="shared" si="22"/>
        <v>136.19999999999999</v>
      </c>
      <c r="G42" s="43">
        <v>136.19999999999999</v>
      </c>
      <c r="H42" s="43">
        <v>136.19999999999999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100</v>
      </c>
      <c r="P42" s="40">
        <f t="shared" si="18"/>
        <v>100</v>
      </c>
      <c r="Q42" s="40">
        <f t="shared" si="19"/>
        <v>100</v>
      </c>
    </row>
    <row r="43" spans="1:17" ht="46.5" hidden="1" customHeight="1" x14ac:dyDescent="0.25">
      <c r="B43" s="37"/>
      <c r="C43" s="40" t="s">
        <v>43</v>
      </c>
      <c r="D43" s="59"/>
      <c r="E43" s="43">
        <f t="shared" si="22"/>
        <v>53.4</v>
      </c>
      <c r="F43" s="43">
        <f t="shared" si="22"/>
        <v>53.4</v>
      </c>
      <c r="G43" s="43">
        <v>0</v>
      </c>
      <c r="H43" s="43">
        <v>0</v>
      </c>
      <c r="I43" s="43">
        <v>9</v>
      </c>
      <c r="J43" s="43">
        <v>9</v>
      </c>
      <c r="K43" s="43">
        <v>44.4</v>
      </c>
      <c r="L43" s="43">
        <v>44.4</v>
      </c>
      <c r="M43" s="43">
        <v>0</v>
      </c>
      <c r="N43" s="43">
        <v>0</v>
      </c>
      <c r="O43" s="43">
        <v>100</v>
      </c>
      <c r="P43" s="40">
        <f t="shared" si="18"/>
        <v>100</v>
      </c>
      <c r="Q43" s="40">
        <f t="shared" si="19"/>
        <v>100</v>
      </c>
    </row>
    <row r="44" spans="1:17" ht="54.75" hidden="1" customHeight="1" x14ac:dyDescent="0.25">
      <c r="B44" s="37"/>
      <c r="C44" s="40" t="s">
        <v>44</v>
      </c>
      <c r="D44" s="59"/>
      <c r="E44" s="43">
        <f t="shared" si="22"/>
        <v>286.3</v>
      </c>
      <c r="F44" s="43">
        <f t="shared" si="22"/>
        <v>286.3</v>
      </c>
      <c r="G44" s="43">
        <v>0</v>
      </c>
      <c r="H44" s="43">
        <v>0</v>
      </c>
      <c r="I44" s="43">
        <v>0</v>
      </c>
      <c r="J44" s="43">
        <v>0</v>
      </c>
      <c r="K44" s="43">
        <v>286.3</v>
      </c>
      <c r="L44" s="43">
        <v>286.3</v>
      </c>
      <c r="M44" s="43">
        <v>0</v>
      </c>
      <c r="N44" s="43">
        <v>0</v>
      </c>
      <c r="O44" s="43">
        <v>100</v>
      </c>
      <c r="P44" s="40">
        <f t="shared" si="18"/>
        <v>100</v>
      </c>
      <c r="Q44" s="40">
        <f t="shared" si="19"/>
        <v>100</v>
      </c>
    </row>
    <row r="45" spans="1:17" ht="45.75" hidden="1" customHeight="1" x14ac:dyDescent="0.25">
      <c r="B45" s="37"/>
      <c r="C45" s="8" t="s">
        <v>72</v>
      </c>
      <c r="D45" s="59"/>
      <c r="E45" s="43">
        <f t="shared" si="22"/>
        <v>1260.4000000000001</v>
      </c>
      <c r="F45" s="43">
        <f t="shared" si="22"/>
        <v>1260.4000000000001</v>
      </c>
      <c r="G45" s="43">
        <v>0</v>
      </c>
      <c r="H45" s="43">
        <v>0</v>
      </c>
      <c r="I45" s="43">
        <v>1050</v>
      </c>
      <c r="J45" s="43">
        <v>1050</v>
      </c>
      <c r="K45" s="43">
        <v>210.4</v>
      </c>
      <c r="L45" s="43">
        <v>210.4</v>
      </c>
      <c r="M45" s="43">
        <v>0</v>
      </c>
      <c r="N45" s="43">
        <v>0</v>
      </c>
      <c r="O45" s="43">
        <v>100</v>
      </c>
      <c r="P45" s="40">
        <f t="shared" si="18"/>
        <v>100</v>
      </c>
      <c r="Q45" s="40">
        <f t="shared" si="19"/>
        <v>100</v>
      </c>
    </row>
    <row r="46" spans="1:17" ht="30.75" hidden="1" customHeight="1" x14ac:dyDescent="0.25">
      <c r="B46" s="37">
        <v>1.2</v>
      </c>
      <c r="C46" s="45" t="s">
        <v>45</v>
      </c>
      <c r="D46" s="59"/>
      <c r="E46" s="38">
        <f t="shared" ref="E46:F46" si="23">E47+E48+E49+E50+E51+E52+E53+E54+E55</f>
        <v>8841.2000000000007</v>
      </c>
      <c r="F46" s="38">
        <f t="shared" si="23"/>
        <v>8841.2000000000007</v>
      </c>
      <c r="G46" s="38">
        <f>G47+G48+G49+G50+G51+G52+G53+G54+G55</f>
        <v>0</v>
      </c>
      <c r="H46" s="38">
        <f t="shared" ref="H46:N46" si="24">H47+H48+H49+H50+H51+H52+H53+H54+H55</f>
        <v>0</v>
      </c>
      <c r="I46" s="38">
        <f t="shared" si="24"/>
        <v>4719.3999999999996</v>
      </c>
      <c r="J46" s="38">
        <f t="shared" si="24"/>
        <v>4719.3999999999996</v>
      </c>
      <c r="K46" s="38">
        <f t="shared" si="24"/>
        <v>4121.8</v>
      </c>
      <c r="L46" s="38">
        <f t="shared" si="24"/>
        <v>4121.8</v>
      </c>
      <c r="M46" s="43">
        <f t="shared" si="24"/>
        <v>0</v>
      </c>
      <c r="N46" s="43">
        <f t="shared" si="24"/>
        <v>0</v>
      </c>
      <c r="O46" s="43">
        <v>100</v>
      </c>
      <c r="P46" s="40">
        <f t="shared" si="18"/>
        <v>100</v>
      </c>
      <c r="Q46" s="40">
        <f t="shared" si="19"/>
        <v>100</v>
      </c>
    </row>
    <row r="47" spans="1:17" ht="24.75" hidden="1" customHeight="1" x14ac:dyDescent="0.25">
      <c r="B47" s="37"/>
      <c r="C47" s="40" t="s">
        <v>46</v>
      </c>
      <c r="D47" s="59"/>
      <c r="E47" s="43">
        <f t="shared" si="22"/>
        <v>511.1</v>
      </c>
      <c r="F47" s="43">
        <f t="shared" si="22"/>
        <v>511.1</v>
      </c>
      <c r="G47" s="43">
        <v>0</v>
      </c>
      <c r="H47" s="43">
        <v>0</v>
      </c>
      <c r="I47" s="43">
        <v>93.9</v>
      </c>
      <c r="J47" s="43">
        <v>93.9</v>
      </c>
      <c r="K47" s="43">
        <v>417.2</v>
      </c>
      <c r="L47" s="43">
        <v>417.2</v>
      </c>
      <c r="M47" s="43">
        <v>0</v>
      </c>
      <c r="N47" s="43">
        <v>0</v>
      </c>
      <c r="O47" s="43">
        <v>100</v>
      </c>
      <c r="P47" s="40">
        <f t="shared" si="18"/>
        <v>100</v>
      </c>
      <c r="Q47" s="40">
        <f t="shared" si="19"/>
        <v>100</v>
      </c>
    </row>
    <row r="48" spans="1:17" ht="46.5" hidden="1" customHeight="1" x14ac:dyDescent="0.25">
      <c r="B48" s="37"/>
      <c r="C48" s="40" t="s">
        <v>47</v>
      </c>
      <c r="D48" s="59"/>
      <c r="E48" s="43">
        <f t="shared" si="22"/>
        <v>17.2</v>
      </c>
      <c r="F48" s="43">
        <f t="shared" si="22"/>
        <v>17.2</v>
      </c>
      <c r="G48" s="43">
        <v>0</v>
      </c>
      <c r="H48" s="43">
        <v>0</v>
      </c>
      <c r="I48" s="43">
        <v>0</v>
      </c>
      <c r="J48" s="43">
        <v>0</v>
      </c>
      <c r="K48" s="43">
        <v>17.2</v>
      </c>
      <c r="L48" s="43">
        <v>17.2</v>
      </c>
      <c r="M48" s="43">
        <v>0</v>
      </c>
      <c r="N48" s="43">
        <v>0</v>
      </c>
      <c r="O48" s="43">
        <v>100</v>
      </c>
      <c r="P48" s="40">
        <f t="shared" si="18"/>
        <v>100</v>
      </c>
      <c r="Q48" s="40">
        <f t="shared" si="19"/>
        <v>100</v>
      </c>
    </row>
    <row r="49" spans="2:17" ht="32.25" hidden="1" customHeight="1" x14ac:dyDescent="0.25">
      <c r="B49" s="37"/>
      <c r="C49" s="40" t="s">
        <v>48</v>
      </c>
      <c r="D49" s="59"/>
      <c r="E49" s="43">
        <f t="shared" si="22"/>
        <v>54.6</v>
      </c>
      <c r="F49" s="43">
        <f t="shared" si="22"/>
        <v>54.6</v>
      </c>
      <c r="G49" s="43">
        <v>0</v>
      </c>
      <c r="H49" s="43">
        <v>0</v>
      </c>
      <c r="I49" s="43">
        <v>47</v>
      </c>
      <c r="J49" s="43">
        <v>47</v>
      </c>
      <c r="K49" s="43">
        <v>7.6</v>
      </c>
      <c r="L49" s="43">
        <v>7.6</v>
      </c>
      <c r="M49" s="43">
        <v>0</v>
      </c>
      <c r="N49" s="43">
        <v>0</v>
      </c>
      <c r="O49" s="43">
        <v>100</v>
      </c>
      <c r="P49" s="42">
        <f t="shared" si="18"/>
        <v>100</v>
      </c>
      <c r="Q49" s="42">
        <f t="shared" si="19"/>
        <v>100</v>
      </c>
    </row>
    <row r="50" spans="2:17" ht="33.75" hidden="1" customHeight="1" x14ac:dyDescent="0.25">
      <c r="B50" s="37"/>
      <c r="C50" s="40" t="s">
        <v>49</v>
      </c>
      <c r="D50" s="59"/>
      <c r="E50" s="43">
        <f t="shared" si="22"/>
        <v>2304.9</v>
      </c>
      <c r="F50" s="43">
        <f t="shared" si="22"/>
        <v>2304.9</v>
      </c>
      <c r="G50" s="43">
        <v>0</v>
      </c>
      <c r="H50" s="43">
        <v>0</v>
      </c>
      <c r="I50" s="43">
        <v>0</v>
      </c>
      <c r="J50" s="43">
        <v>0</v>
      </c>
      <c r="K50" s="43">
        <v>2304.9</v>
      </c>
      <c r="L50" s="43">
        <v>2304.9</v>
      </c>
      <c r="M50" s="43">
        <v>0</v>
      </c>
      <c r="N50" s="43">
        <v>0</v>
      </c>
      <c r="O50" s="43">
        <v>100</v>
      </c>
      <c r="P50" s="42">
        <f t="shared" si="18"/>
        <v>100</v>
      </c>
      <c r="Q50" s="42">
        <f t="shared" si="19"/>
        <v>100</v>
      </c>
    </row>
    <row r="51" spans="2:17" ht="46.5" hidden="1" customHeight="1" x14ac:dyDescent="0.25">
      <c r="B51" s="37"/>
      <c r="C51" s="40" t="s">
        <v>50</v>
      </c>
      <c r="D51" s="59"/>
      <c r="E51" s="43">
        <f t="shared" si="22"/>
        <v>1284.0999999999999</v>
      </c>
      <c r="F51" s="43">
        <f t="shared" si="22"/>
        <v>1284.0999999999999</v>
      </c>
      <c r="G51" s="43">
        <v>0</v>
      </c>
      <c r="H51" s="43">
        <v>0</v>
      </c>
      <c r="I51" s="43">
        <v>0</v>
      </c>
      <c r="J51" s="43">
        <v>0</v>
      </c>
      <c r="K51" s="43">
        <v>1284.0999999999999</v>
      </c>
      <c r="L51" s="43">
        <v>1284.0999999999999</v>
      </c>
      <c r="M51" s="43">
        <v>0</v>
      </c>
      <c r="N51" s="43">
        <v>0</v>
      </c>
      <c r="O51" s="43">
        <v>100</v>
      </c>
      <c r="P51" s="42">
        <f t="shared" si="18"/>
        <v>100</v>
      </c>
      <c r="Q51" s="40">
        <f t="shared" si="19"/>
        <v>100</v>
      </c>
    </row>
    <row r="52" spans="2:17" ht="14.25" hidden="1" customHeight="1" x14ac:dyDescent="0.25">
      <c r="B52" s="37"/>
      <c r="C52" s="42" t="s">
        <v>51</v>
      </c>
      <c r="D52" s="59"/>
      <c r="E52" s="43">
        <f t="shared" si="22"/>
        <v>16</v>
      </c>
      <c r="F52" s="43">
        <f t="shared" si="22"/>
        <v>16</v>
      </c>
      <c r="G52" s="43">
        <v>0</v>
      </c>
      <c r="H52" s="43">
        <v>0</v>
      </c>
      <c r="I52" s="43">
        <v>0</v>
      </c>
      <c r="J52" s="43">
        <v>0</v>
      </c>
      <c r="K52" s="43">
        <v>16</v>
      </c>
      <c r="L52" s="43">
        <v>16</v>
      </c>
      <c r="M52" s="43">
        <v>0</v>
      </c>
      <c r="N52" s="43">
        <v>0</v>
      </c>
      <c r="O52" s="43">
        <v>100</v>
      </c>
      <c r="P52" s="42">
        <f t="shared" si="18"/>
        <v>100</v>
      </c>
      <c r="Q52" s="40">
        <f t="shared" si="19"/>
        <v>100</v>
      </c>
    </row>
    <row r="53" spans="2:17" ht="14.25" hidden="1" customHeight="1" x14ac:dyDescent="0.25">
      <c r="B53" s="37"/>
      <c r="C53" s="9" t="s">
        <v>52</v>
      </c>
      <c r="D53" s="59"/>
      <c r="E53" s="43">
        <f t="shared" si="22"/>
        <v>4653.3</v>
      </c>
      <c r="F53" s="43">
        <f t="shared" si="22"/>
        <v>4653.3</v>
      </c>
      <c r="G53" s="43">
        <v>0</v>
      </c>
      <c r="H53" s="43">
        <v>0</v>
      </c>
      <c r="I53" s="43">
        <v>4578.5</v>
      </c>
      <c r="J53" s="43">
        <v>4578.5</v>
      </c>
      <c r="K53" s="43">
        <v>74.8</v>
      </c>
      <c r="L53" s="43">
        <v>74.8</v>
      </c>
      <c r="M53" s="43">
        <v>0</v>
      </c>
      <c r="N53" s="43">
        <v>0</v>
      </c>
      <c r="O53" s="43">
        <v>100</v>
      </c>
      <c r="P53" s="42">
        <f t="shared" si="18"/>
        <v>100</v>
      </c>
      <c r="Q53" s="40">
        <f t="shared" si="19"/>
        <v>100</v>
      </c>
    </row>
    <row r="54" spans="2:17" ht="21" hidden="1" customHeight="1" x14ac:dyDescent="0.25">
      <c r="B54" s="37"/>
      <c r="C54" s="40" t="s">
        <v>53</v>
      </c>
      <c r="D54" s="59"/>
      <c r="E54" s="43">
        <f t="shared" si="22"/>
        <v>0</v>
      </c>
      <c r="F54" s="43">
        <f>H54+J54+L54+N54</f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100</v>
      </c>
      <c r="P54" s="42" t="e">
        <f t="shared" si="18"/>
        <v>#DIV/0!</v>
      </c>
      <c r="Q54" s="40" t="e">
        <f t="shared" si="19"/>
        <v>#DIV/0!</v>
      </c>
    </row>
    <row r="55" spans="2:17" ht="10.5" hidden="1" customHeight="1" x14ac:dyDescent="0.25">
      <c r="B55" s="37"/>
      <c r="C55" s="40" t="s">
        <v>69</v>
      </c>
      <c r="D55" s="59"/>
      <c r="E55" s="43">
        <f t="shared" si="22"/>
        <v>0</v>
      </c>
      <c r="F55" s="43">
        <f t="shared" si="22"/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100</v>
      </c>
      <c r="P55" s="42" t="e">
        <f t="shared" si="18"/>
        <v>#DIV/0!</v>
      </c>
      <c r="Q55" s="40" t="e">
        <f t="shared" si="19"/>
        <v>#DIV/0!</v>
      </c>
    </row>
    <row r="56" spans="2:17" ht="23.25" hidden="1" customHeight="1" x14ac:dyDescent="0.25">
      <c r="B56" s="37">
        <v>5</v>
      </c>
      <c r="C56" s="45" t="s">
        <v>54</v>
      </c>
      <c r="D56" s="59"/>
      <c r="E56" s="38">
        <f t="shared" si="22"/>
        <v>97.6</v>
      </c>
      <c r="F56" s="38">
        <f>H56+J56+L56+N56</f>
        <v>97.6</v>
      </c>
      <c r="G56" s="38">
        <f>G57</f>
        <v>0</v>
      </c>
      <c r="H56" s="38">
        <f t="shared" ref="H56:L56" si="25">H57</f>
        <v>0</v>
      </c>
      <c r="I56" s="38">
        <f t="shared" si="25"/>
        <v>0</v>
      </c>
      <c r="J56" s="38">
        <f t="shared" si="25"/>
        <v>0</v>
      </c>
      <c r="K56" s="38">
        <f t="shared" si="25"/>
        <v>97.6</v>
      </c>
      <c r="L56" s="38">
        <f t="shared" si="25"/>
        <v>97.6</v>
      </c>
      <c r="M56" s="43">
        <v>0</v>
      </c>
      <c r="N56" s="43">
        <v>0</v>
      </c>
      <c r="O56" s="43">
        <v>100</v>
      </c>
      <c r="P56" s="42">
        <f t="shared" si="18"/>
        <v>100</v>
      </c>
      <c r="Q56" s="40">
        <f t="shared" si="19"/>
        <v>100</v>
      </c>
    </row>
    <row r="57" spans="2:17" ht="21.75" hidden="1" customHeight="1" x14ac:dyDescent="0.25">
      <c r="B57" s="37"/>
      <c r="C57" s="40" t="s">
        <v>55</v>
      </c>
      <c r="D57" s="59"/>
      <c r="E57" s="43">
        <f t="shared" si="22"/>
        <v>97.6</v>
      </c>
      <c r="F57" s="43">
        <v>81.5</v>
      </c>
      <c r="G57" s="43">
        <v>0</v>
      </c>
      <c r="H57" s="43">
        <v>0</v>
      </c>
      <c r="I57" s="43">
        <v>0</v>
      </c>
      <c r="J57" s="43">
        <v>0</v>
      </c>
      <c r="K57" s="43">
        <v>97.6</v>
      </c>
      <c r="L57" s="43">
        <v>97.6</v>
      </c>
      <c r="M57" s="43">
        <v>0</v>
      </c>
      <c r="N57" s="43">
        <v>0</v>
      </c>
      <c r="O57" s="43">
        <v>100</v>
      </c>
      <c r="P57" s="42">
        <f t="shared" si="18"/>
        <v>83.504098360655746</v>
      </c>
      <c r="Q57" s="40">
        <f t="shared" si="19"/>
        <v>83.504098360655746</v>
      </c>
    </row>
    <row r="58" spans="2:17" ht="25.5" hidden="1" customHeight="1" x14ac:dyDescent="0.25">
      <c r="B58" s="37">
        <v>6</v>
      </c>
      <c r="C58" s="45" t="s">
        <v>56</v>
      </c>
      <c r="D58" s="59"/>
      <c r="E58" s="38">
        <f t="shared" si="22"/>
        <v>3734.3</v>
      </c>
      <c r="F58" s="38">
        <f t="shared" si="22"/>
        <v>3734.3</v>
      </c>
      <c r="G58" s="38">
        <f>G59</f>
        <v>0</v>
      </c>
      <c r="H58" s="38">
        <f t="shared" ref="H58:N58" si="26">H59</f>
        <v>0</v>
      </c>
      <c r="I58" s="38">
        <f t="shared" si="26"/>
        <v>3219.9</v>
      </c>
      <c r="J58" s="38">
        <f t="shared" si="26"/>
        <v>3219.9</v>
      </c>
      <c r="K58" s="38">
        <f t="shared" si="26"/>
        <v>514.4</v>
      </c>
      <c r="L58" s="38">
        <f t="shared" si="26"/>
        <v>514.4</v>
      </c>
      <c r="M58" s="43">
        <f t="shared" si="26"/>
        <v>0</v>
      </c>
      <c r="N58" s="43">
        <f t="shared" si="26"/>
        <v>0</v>
      </c>
      <c r="O58" s="43">
        <v>100</v>
      </c>
      <c r="P58" s="42">
        <f t="shared" si="18"/>
        <v>100</v>
      </c>
      <c r="Q58" s="40">
        <f t="shared" si="19"/>
        <v>100</v>
      </c>
    </row>
    <row r="59" spans="2:17" ht="26.25" hidden="1" customHeight="1" x14ac:dyDescent="0.25">
      <c r="B59" s="37"/>
      <c r="C59" s="40" t="s">
        <v>57</v>
      </c>
      <c r="D59" s="59"/>
      <c r="E59" s="43">
        <f t="shared" si="22"/>
        <v>3734.3</v>
      </c>
      <c r="F59" s="43">
        <f t="shared" si="22"/>
        <v>3734.3</v>
      </c>
      <c r="G59" s="43">
        <v>0</v>
      </c>
      <c r="H59" s="43">
        <v>0</v>
      </c>
      <c r="I59" s="43">
        <v>3219.9</v>
      </c>
      <c r="J59" s="43">
        <v>3219.9</v>
      </c>
      <c r="K59" s="43">
        <v>514.4</v>
      </c>
      <c r="L59" s="43">
        <v>514.4</v>
      </c>
      <c r="M59" s="43">
        <v>0</v>
      </c>
      <c r="N59" s="43">
        <v>0</v>
      </c>
      <c r="O59" s="43">
        <v>100</v>
      </c>
      <c r="P59" s="42">
        <f t="shared" si="18"/>
        <v>100</v>
      </c>
      <c r="Q59" s="40">
        <f t="shared" si="19"/>
        <v>100</v>
      </c>
    </row>
    <row r="60" spans="2:17" ht="23.25" hidden="1" customHeight="1" x14ac:dyDescent="0.25">
      <c r="B60" s="37">
        <v>3</v>
      </c>
      <c r="C60" s="45" t="s">
        <v>58</v>
      </c>
      <c r="D60" s="59"/>
      <c r="E60" s="38">
        <f t="shared" si="22"/>
        <v>1938.1999999999998</v>
      </c>
      <c r="F60" s="38">
        <f t="shared" si="22"/>
        <v>1938.1999999999998</v>
      </c>
      <c r="G60" s="38">
        <f>G61+G62+G63+G64</f>
        <v>1000</v>
      </c>
      <c r="H60" s="38">
        <f t="shared" ref="H60:N60" si="27">H61+H62+H63+H64</f>
        <v>1000</v>
      </c>
      <c r="I60" s="38">
        <f t="shared" si="27"/>
        <v>162.80000000000001</v>
      </c>
      <c r="J60" s="38">
        <f t="shared" si="27"/>
        <v>162.80000000000001</v>
      </c>
      <c r="K60" s="38">
        <f t="shared" si="27"/>
        <v>775.4</v>
      </c>
      <c r="L60" s="38">
        <f t="shared" si="27"/>
        <v>775.4</v>
      </c>
      <c r="M60" s="43">
        <f t="shared" si="27"/>
        <v>0</v>
      </c>
      <c r="N60" s="43">
        <f t="shared" si="27"/>
        <v>0</v>
      </c>
      <c r="O60" s="43">
        <v>100</v>
      </c>
      <c r="P60" s="42">
        <f t="shared" si="18"/>
        <v>100</v>
      </c>
      <c r="Q60" s="40">
        <f t="shared" si="19"/>
        <v>100</v>
      </c>
    </row>
    <row r="61" spans="2:17" ht="77.25" hidden="1" customHeight="1" x14ac:dyDescent="0.25">
      <c r="B61" s="37"/>
      <c r="C61" s="40" t="s">
        <v>59</v>
      </c>
      <c r="D61" s="59"/>
      <c r="E61" s="43">
        <f t="shared" si="22"/>
        <v>203.6</v>
      </c>
      <c r="F61" s="43">
        <f t="shared" si="22"/>
        <v>203.6</v>
      </c>
      <c r="G61" s="43">
        <v>0</v>
      </c>
      <c r="H61" s="43">
        <v>0</v>
      </c>
      <c r="I61" s="43">
        <v>0</v>
      </c>
      <c r="J61" s="43">
        <v>0</v>
      </c>
      <c r="K61" s="43">
        <v>203.6</v>
      </c>
      <c r="L61" s="43">
        <v>203.6</v>
      </c>
      <c r="M61" s="43">
        <f t="shared" ref="M61:N61" si="28">M62+M63+M64</f>
        <v>0</v>
      </c>
      <c r="N61" s="43">
        <f t="shared" si="28"/>
        <v>0</v>
      </c>
      <c r="O61" s="43">
        <v>100</v>
      </c>
      <c r="P61" s="42">
        <f t="shared" si="18"/>
        <v>100</v>
      </c>
      <c r="Q61" s="40">
        <f t="shared" si="19"/>
        <v>100</v>
      </c>
    </row>
    <row r="62" spans="2:17" ht="57.75" hidden="1" customHeight="1" x14ac:dyDescent="0.25">
      <c r="B62" s="37"/>
      <c r="C62" s="40" t="s">
        <v>70</v>
      </c>
      <c r="D62" s="40"/>
      <c r="E62" s="43">
        <f t="shared" si="22"/>
        <v>569.5</v>
      </c>
      <c r="F62" s="43">
        <f t="shared" si="22"/>
        <v>569.5</v>
      </c>
      <c r="G62" s="43">
        <v>0</v>
      </c>
      <c r="H62" s="43">
        <v>0</v>
      </c>
      <c r="I62" s="43">
        <v>0</v>
      </c>
      <c r="J62" s="43">
        <v>0</v>
      </c>
      <c r="K62" s="43">
        <v>569.5</v>
      </c>
      <c r="L62" s="43">
        <v>569.5</v>
      </c>
      <c r="M62" s="43">
        <v>0</v>
      </c>
      <c r="N62" s="43">
        <v>0</v>
      </c>
      <c r="O62" s="43">
        <v>100</v>
      </c>
      <c r="P62" s="42">
        <f t="shared" si="18"/>
        <v>100</v>
      </c>
      <c r="Q62" s="40">
        <f t="shared" si="19"/>
        <v>100</v>
      </c>
    </row>
    <row r="63" spans="2:17" ht="36.75" hidden="1" customHeight="1" x14ac:dyDescent="0.25">
      <c r="B63" s="37"/>
      <c r="C63" s="40" t="s">
        <v>74</v>
      </c>
      <c r="D63" s="40"/>
      <c r="E63" s="43">
        <v>1703.1</v>
      </c>
      <c r="F63" s="43">
        <v>1703.1</v>
      </c>
      <c r="G63" s="43">
        <v>1000</v>
      </c>
      <c r="H63" s="43">
        <v>1000</v>
      </c>
      <c r="I63" s="43">
        <v>162.80000000000001</v>
      </c>
      <c r="J63" s="43">
        <v>162.80000000000001</v>
      </c>
      <c r="K63" s="43">
        <v>2.2999999999999998</v>
      </c>
      <c r="L63" s="43">
        <v>2.2999999999999998</v>
      </c>
      <c r="M63" s="43">
        <v>0</v>
      </c>
      <c r="N63" s="43">
        <v>0</v>
      </c>
      <c r="O63" s="43">
        <v>100</v>
      </c>
      <c r="P63" s="42">
        <f t="shared" si="18"/>
        <v>100</v>
      </c>
      <c r="Q63" s="40">
        <f t="shared" si="19"/>
        <v>100</v>
      </c>
    </row>
    <row r="64" spans="2:17" ht="36.75" hidden="1" customHeight="1" x14ac:dyDescent="0.25">
      <c r="B64" s="37"/>
      <c r="C64" s="40" t="s">
        <v>71</v>
      </c>
      <c r="D64" s="40"/>
      <c r="E64" s="43">
        <f t="shared" ref="E64:F64" si="29">G64+I64+K64+M64</f>
        <v>0</v>
      </c>
      <c r="F64" s="43">
        <f t="shared" si="29"/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100</v>
      </c>
      <c r="P64" s="42" t="e">
        <f t="shared" si="18"/>
        <v>#DIV/0!</v>
      </c>
      <c r="Q64" s="40" t="e">
        <f t="shared" si="19"/>
        <v>#DIV/0!</v>
      </c>
    </row>
    <row r="65" spans="1:17" ht="65.25" hidden="1" customHeight="1" x14ac:dyDescent="0.25">
      <c r="A65" s="1">
        <v>20</v>
      </c>
      <c r="B65" s="41">
        <v>2</v>
      </c>
      <c r="C65" s="45" t="s">
        <v>60</v>
      </c>
      <c r="D65" s="40" t="s">
        <v>61</v>
      </c>
      <c r="E65" s="43">
        <f t="shared" ref="E65:E67" si="30">G65+I65+K65+M65</f>
        <v>0</v>
      </c>
      <c r="F65" s="43">
        <f t="shared" ref="F65:F67" si="31">H65+J65+L65+N65</f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100</v>
      </c>
      <c r="P65" s="40" t="e">
        <f t="shared" si="18"/>
        <v>#DIV/0!</v>
      </c>
      <c r="Q65" s="40" t="e">
        <f t="shared" si="19"/>
        <v>#DIV/0!</v>
      </c>
    </row>
    <row r="66" spans="1:17" ht="66.75" hidden="1" customHeight="1" x14ac:dyDescent="0.25">
      <c r="A66" s="1">
        <v>21</v>
      </c>
      <c r="B66" s="41">
        <v>3</v>
      </c>
      <c r="C66" s="45" t="s">
        <v>62</v>
      </c>
      <c r="D66" s="40" t="s">
        <v>61</v>
      </c>
      <c r="E66" s="43">
        <f t="shared" si="30"/>
        <v>0</v>
      </c>
      <c r="F66" s="43">
        <f t="shared" si="31"/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100</v>
      </c>
      <c r="P66" s="40" t="e">
        <f t="shared" si="18"/>
        <v>#DIV/0!</v>
      </c>
      <c r="Q66" s="40" t="e">
        <f t="shared" si="19"/>
        <v>#DIV/0!</v>
      </c>
    </row>
    <row r="67" spans="1:17" ht="66.75" hidden="1" customHeight="1" x14ac:dyDescent="0.25">
      <c r="A67" s="1">
        <v>22</v>
      </c>
      <c r="B67" s="41">
        <v>4</v>
      </c>
      <c r="C67" s="45" t="s">
        <v>63</v>
      </c>
      <c r="D67" s="40" t="s">
        <v>61</v>
      </c>
      <c r="E67" s="43">
        <f t="shared" si="30"/>
        <v>0</v>
      </c>
      <c r="F67" s="43">
        <f t="shared" si="31"/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100</v>
      </c>
      <c r="P67" s="40" t="e">
        <f t="shared" si="18"/>
        <v>#DIV/0!</v>
      </c>
      <c r="Q67" s="40" t="e">
        <f t="shared" si="19"/>
        <v>#DIV/0!</v>
      </c>
    </row>
  </sheetData>
  <mergeCells count="17">
    <mergeCell ref="E1:N1"/>
    <mergeCell ref="B7:Q7"/>
    <mergeCell ref="B36:Q36"/>
    <mergeCell ref="D9:D32"/>
    <mergeCell ref="D38:D61"/>
    <mergeCell ref="A1:A5"/>
    <mergeCell ref="O1:P4"/>
    <mergeCell ref="Q1:Q5"/>
    <mergeCell ref="E2:F4"/>
    <mergeCell ref="G2:N2"/>
    <mergeCell ref="G3:H4"/>
    <mergeCell ref="I3:J4"/>
    <mergeCell ref="K3:L4"/>
    <mergeCell ref="M3:N4"/>
    <mergeCell ref="B1:B5"/>
    <mergeCell ref="C1:C5"/>
    <mergeCell ref="D1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Программы района 2024</vt:lpstr>
      <vt:lpstr>Программы сельские поселения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Татьяна Васильевна</dc:creator>
  <cp:lastModifiedBy>User</cp:lastModifiedBy>
  <cp:lastPrinted>2024-01-24T11:36:05Z</cp:lastPrinted>
  <dcterms:created xsi:type="dcterms:W3CDTF">2015-01-30T12:33:41Z</dcterms:created>
  <dcterms:modified xsi:type="dcterms:W3CDTF">2025-05-21T08:51:46Z</dcterms:modified>
</cp:coreProperties>
</file>